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4565" activeTab="1"/>
  </bookViews>
  <sheets>
    <sheet name="Krycí list" sheetId="1" r:id="rId1"/>
    <sheet name="DODÁVKY" sheetId="2" r:id="rId2"/>
    <sheet name="ELEKTROINSTALACE" sheetId="3" r:id="rId3"/>
    <sheet name="ZEMNÍ PRÁCE" sheetId="4" r:id="rId4"/>
    <sheet name="Stavební a bourací práce" sheetId="5" r:id="rId5"/>
    <sheet name="Doplňkové náklady" sheetId="6" r:id="rId6"/>
  </sheets>
  <definedNames>
    <definedName name="_xlnm._FilterDatabase" localSheetId="1" hidden="1">'DODÁVKY'!$F$2:$F$18</definedName>
    <definedName name="_xlnm._FilterDatabase" localSheetId="2" hidden="1">'ELEKTROINSTALACE'!$E$2:$E$89</definedName>
    <definedName name="_xlnm._FilterDatabase" localSheetId="3" hidden="1">'ZEMNÍ PRÁCE'!$E$1:$E$36</definedName>
    <definedName name="elinstal">'ELEKTROINSTALACE'!$D$7</definedName>
    <definedName name="_xlnm.Print_Area" localSheetId="1">'DODÁVKY'!$C$3:$H$18</definedName>
    <definedName name="_xlnm.Print_Area" localSheetId="5">'Doplňkové náklady'!$C$2:$I$35</definedName>
    <definedName name="_xlnm.Print_Area" localSheetId="2">'ELEKTROINSTALACE'!$B$3:$L$88</definedName>
    <definedName name="_xlnm.Print_Area" localSheetId="0">'Krycí list'!$B$2:$L$25</definedName>
    <definedName name="_xlnm.Print_Area" localSheetId="4">'Stavební a bourací práce'!#REF!</definedName>
    <definedName name="_xlnm.Print_Area" localSheetId="3">'ZEMNÍ PRÁCE'!$B$2:$G$32</definedName>
  </definedNames>
  <calcPr fullCalcOnLoad="1"/>
</workbook>
</file>

<file path=xl/sharedStrings.xml><?xml version="1.0" encoding="utf-8"?>
<sst xmlns="http://schemas.openxmlformats.org/spreadsheetml/2006/main" count="508" uniqueCount="339">
  <si>
    <t>A</t>
  </si>
  <si>
    <t>montáž</t>
  </si>
  <si>
    <t>HSV</t>
  </si>
  <si>
    <t>PSV</t>
  </si>
  <si>
    <t>"M"</t>
  </si>
  <si>
    <t>zemní práce</t>
  </si>
  <si>
    <t>B</t>
  </si>
  <si>
    <t>C</t>
  </si>
  <si>
    <t>A1</t>
  </si>
  <si>
    <t>A2</t>
  </si>
  <si>
    <t>A3</t>
  </si>
  <si>
    <t>A4</t>
  </si>
  <si>
    <t>A5</t>
  </si>
  <si>
    <t>A6</t>
  </si>
  <si>
    <t>A7</t>
  </si>
  <si>
    <t>A8</t>
  </si>
  <si>
    <t>VEDLEJŠÍ ROZPOČTOVÉ NÁKLADY (VRN)</t>
  </si>
  <si>
    <t>ZÁKLADNÍ ROZPOČTOVÉ NÁKLADY (ZRN)</t>
  </si>
  <si>
    <t>materiál</t>
  </si>
  <si>
    <t>stavební práce</t>
  </si>
  <si>
    <t>Spolupráce s ostatními řemesly</t>
  </si>
  <si>
    <t>Závěrečné zkoušky a měřemí</t>
  </si>
  <si>
    <t>Výchozí revize + dozor IT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</si>
  <si>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</si>
  <si>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</si>
  <si>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</si>
  <si>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</si>
  <si>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</si>
  <si>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</si>
  <si>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</si>
  <si>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</si>
  <si>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</si>
  <si>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</si>
  <si>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</si>
  <si>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</si>
  <si>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</si>
  <si>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</si>
  <si>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</si>
  <si>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</si>
  <si>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</t>
  </si>
  <si>
    <t>CELKOVÉ NÁKLADY - ELEKTROINSTALACE</t>
  </si>
  <si>
    <t>D1</t>
  </si>
  <si>
    <t>DPH  (%)</t>
  </si>
  <si>
    <t>D2</t>
  </si>
  <si>
    <t>D3</t>
  </si>
  <si>
    <t>D4</t>
  </si>
  <si>
    <t>ZHOTOVIL:</t>
  </si>
  <si>
    <t>DNE:</t>
  </si>
  <si>
    <t>Podpis/razítko</t>
  </si>
  <si>
    <r>
      <t>Mechanismy</t>
    </r>
    <r>
      <rPr>
        <sz val="10"/>
        <color indexed="8"/>
        <rFont val="Georgia"/>
        <family val="1"/>
      </rPr>
      <t xml:space="preserve"> (plošina, lešení atp.)</t>
    </r>
  </si>
  <si>
    <t>CELKOVÉ NÁKLADY - včetně DPH</t>
  </si>
  <si>
    <t>CELKOVÉ NÁKLADY - bez DPH</t>
  </si>
  <si>
    <t>Název stavby :</t>
  </si>
  <si>
    <t>Stavební objekt:</t>
  </si>
  <si>
    <t>Označení oddílu :</t>
  </si>
  <si>
    <t>D 1.4. - E L E K T R O I N S T A L A C E</t>
  </si>
  <si>
    <t>Stavebník :</t>
  </si>
  <si>
    <t>Objednatel :</t>
  </si>
  <si>
    <t>pro STAVEBNÍ POVOLENÍ</t>
  </si>
  <si>
    <t>Akce číslo :</t>
  </si>
  <si>
    <t>ZRN    C E L K E M</t>
  </si>
  <si>
    <t>VRN    C E L K E M</t>
  </si>
  <si>
    <t>DN    C E L K E M</t>
  </si>
  <si>
    <t>VYTYČOVÁNÍ TRAS</t>
  </si>
  <si>
    <t>460 01 -</t>
  </si>
  <si>
    <t>0 001</t>
  </si>
  <si>
    <t>0 002</t>
  </si>
  <si>
    <t>0 003</t>
  </si>
  <si>
    <t>A9</t>
  </si>
  <si>
    <t>dodávky</t>
  </si>
  <si>
    <t>B9</t>
  </si>
  <si>
    <t>C9</t>
  </si>
  <si>
    <t>0 024</t>
  </si>
  <si>
    <t>km</t>
  </si>
  <si>
    <t>m3</t>
  </si>
  <si>
    <t>m2</t>
  </si>
  <si>
    <t>0 006</t>
  </si>
  <si>
    <t>0 007</t>
  </si>
  <si>
    <t>0 008</t>
  </si>
  <si>
    <t>.</t>
  </si>
  <si>
    <t>m</t>
  </si>
  <si>
    <t>kus</t>
  </si>
  <si>
    <t>460 07 -</t>
  </si>
  <si>
    <t>Hloubení jam ručně pro ostatní konstrukce</t>
  </si>
  <si>
    <t>Jáma pro základy skříní/pilířů apod.- HORNINA  tř. 3</t>
  </si>
  <si>
    <t>460 08 -</t>
  </si>
  <si>
    <t>Základové konstrukce - BETONOVÉ</t>
  </si>
  <si>
    <t>Základ z monolitického betonu do tř. C12/15 - bez bednění</t>
  </si>
  <si>
    <t>460 20 -</t>
  </si>
  <si>
    <t>Hloubní kabelových rýh ručně - vč urovnání dna</t>
  </si>
  <si>
    <t>š. do 35cm, HLOUBKY 60cm -  HORNINA tř. 3</t>
  </si>
  <si>
    <t>š. do 50cm, HLOUBKY 80cm -  HORNINA tř. 3</t>
  </si>
  <si>
    <t>š. do 50cm, HLOUBKY 100cm -  HORNINA tř. 3</t>
  </si>
  <si>
    <t>0 021</t>
  </si>
  <si>
    <t>460 27 -</t>
  </si>
  <si>
    <t>Zdění pilířů - rozvod NN, včetně materiálu</t>
  </si>
  <si>
    <t>460 42 -</t>
  </si>
  <si>
    <t>Kabelová lože vč. podsypu, zhutnění a urovnání</t>
  </si>
  <si>
    <t>Lože z prohozeného výkopku (zeminy)  - 10 cm</t>
  </si>
  <si>
    <t>460 47 -</t>
  </si>
  <si>
    <t>Provizorní zajištění inženýrských sítí, oddělení kabelů, výstr. folie</t>
  </si>
  <si>
    <t>Výstražná folie š. 35cm vč dodávky folie</t>
  </si>
  <si>
    <t>460 51 -</t>
  </si>
  <si>
    <t>Plastové trouby vč. osazení a utěsnění do D30cm</t>
  </si>
  <si>
    <t>Plastové tr. vč. osazení,utěsnění do D30cm - S OBETONOVÁNÍM</t>
  </si>
  <si>
    <t>460 56 -</t>
  </si>
  <si>
    <t>Zásyp kabelových rýh ručně - vč hutnění a urovnání povrchu</t>
  </si>
  <si>
    <t>460 62 -</t>
  </si>
  <si>
    <t>Úpravy terénu</t>
  </si>
  <si>
    <t>Provizorní úprava terénu do tř. 4</t>
  </si>
  <si>
    <t>POLOŽKA</t>
  </si>
  <si>
    <t>JEDNOTKA</t>
  </si>
  <si>
    <t>MNOŽSTVÍ</t>
  </si>
  <si>
    <t>JEDN. CENA</t>
  </si>
  <si>
    <t>CENA CELKEM</t>
  </si>
  <si>
    <t>Zemní práce - MEZISOUČET :</t>
  </si>
  <si>
    <t>Zemní práce  C E L K E M ( bez DPH) :</t>
  </si>
  <si>
    <t>koef. v %</t>
  </si>
  <si>
    <r>
      <t xml:space="preserve">Kabelové kanály a prostupy - </t>
    </r>
    <r>
      <rPr>
        <b/>
        <sz val="10"/>
        <color indexed="8"/>
        <rFont val="Georgia"/>
        <family val="1"/>
      </rPr>
      <t>BEZ DODÁVKY TRUB A ŽLABŮ</t>
    </r>
    <r>
      <rPr>
        <sz val="10"/>
        <color indexed="8"/>
        <rFont val="Georgia"/>
        <family val="1"/>
      </rPr>
      <t xml:space="preserve"> .                                Viz specifikace EI</t>
    </r>
  </si>
  <si>
    <r>
      <t xml:space="preserve">ZEMNÍ PRÁCE   </t>
    </r>
    <r>
      <rPr>
        <sz val="12"/>
        <color indexed="8"/>
        <rFont val="Georgia"/>
        <family val="1"/>
      </rPr>
      <t>při elektromontážích</t>
    </r>
  </si>
  <si>
    <t>POPIS A SPECIFIKACE POLOŽKY</t>
  </si>
  <si>
    <t>Vytýčení stávajících inž. sítí - zastavěný prostor</t>
  </si>
  <si>
    <t>Přihláška popř. jednání se spr. distr. sítě</t>
  </si>
  <si>
    <t>Ostatní</t>
  </si>
  <si>
    <r>
      <rPr>
        <b/>
        <sz val="10"/>
        <color indexed="8"/>
        <rFont val="Georgia"/>
        <family val="1"/>
      </rPr>
      <t xml:space="preserve">Navýšení/ ponížení   </t>
    </r>
    <r>
      <rPr>
        <sz val="9"/>
        <color indexed="8"/>
        <rFont val="Georgia"/>
        <family val="1"/>
      </rPr>
      <t xml:space="preserve"> o keficient náročnosti, popř. změny CÚ:</t>
    </r>
  </si>
  <si>
    <t>stavební práce %</t>
  </si>
  <si>
    <r>
      <t xml:space="preserve">Stavební a bourací práce  C E L K E M </t>
    </r>
    <r>
      <rPr>
        <sz val="11"/>
        <color indexed="8"/>
        <rFont val="Georgia"/>
        <family val="1"/>
      </rPr>
      <t>( bez DPH) :</t>
    </r>
  </si>
  <si>
    <t>PSV-A5:</t>
  </si>
  <si>
    <t>Procentní sazba :</t>
  </si>
  <si>
    <t>E</t>
  </si>
  <si>
    <t>F</t>
  </si>
  <si>
    <t>procentní</t>
  </si>
  <si>
    <t>Bourací a stavební práce  -                                                   STANOVENÍ PROCENTNÍ SAZBOU</t>
  </si>
  <si>
    <r>
      <rPr>
        <sz val="14"/>
        <color indexed="8"/>
        <rFont val="Georgia"/>
        <family val="1"/>
      </rPr>
      <t>PSV-A3:</t>
    </r>
  </si>
  <si>
    <t>Zařízení staveniště z A9</t>
  </si>
  <si>
    <t>Územní vlivy z A9</t>
  </si>
  <si>
    <t>Provoz investora z A9</t>
  </si>
  <si>
    <t>Nespecifikované (rezerva atp.) z A9</t>
  </si>
  <si>
    <t>Vytýčení vedení ve stavbě + bezproudí</t>
  </si>
  <si>
    <t>DN</t>
  </si>
  <si>
    <t>Doplňkové náklady</t>
  </si>
  <si>
    <t>Položka</t>
  </si>
  <si>
    <t>jednotka</t>
  </si>
  <si>
    <t>Hodinová zúčtovací sazba</t>
  </si>
  <si>
    <t>Množství</t>
  </si>
  <si>
    <t>Jednotka</t>
  </si>
  <si>
    <t>Cena za položku</t>
  </si>
  <si>
    <t>CELKEM</t>
  </si>
  <si>
    <t>Celková cena            viz. A9 krycího listu</t>
  </si>
  <si>
    <t>Doplňkové náklady   C E L K E M  ( bez DPH)</t>
  </si>
  <si>
    <t>Výchozí revize + dozor IT + hlídací služba (z celk. ceny viz. ř. A9)</t>
  </si>
  <si>
    <r>
      <t>Mechanismy</t>
    </r>
    <r>
      <rPr>
        <sz val="12"/>
        <color indexed="8"/>
        <rFont val="Georgia"/>
        <family val="1"/>
      </rPr>
      <t xml:space="preserve"> (zdvih plošina, pojízdné lešení,  atp.)</t>
    </r>
  </si>
  <si>
    <t>POPIS POLOŽKY</t>
  </si>
  <si>
    <t>Vytýčení stávajících vedení ve stavbě + bezproudí + DEMONTÁŽE</t>
  </si>
  <si>
    <t>Ostatní ( pomocné práce jinde nespecifikované - např. úklidové práce atp.)</t>
  </si>
  <si>
    <t>Skladování a mimostav. doprava z A6+A8</t>
  </si>
  <si>
    <t>Likv. zbylého mater.+ skládkovné z A6+A7</t>
  </si>
  <si>
    <t>Základ pro výpočet - cena ELEKTROMONTÁŽÍ /A6+A7 / (bez dodávek) :</t>
  </si>
  <si>
    <t>HZS (Kč/hod.)</t>
  </si>
  <si>
    <t>ZRN-A8</t>
  </si>
  <si>
    <t>DODÁVKY ELEKTROINSTALACE</t>
  </si>
  <si>
    <t>A8-1</t>
  </si>
  <si>
    <t>množství</t>
  </si>
  <si>
    <t>cena CELKEM</t>
  </si>
  <si>
    <t>jednotková cena</t>
  </si>
  <si>
    <t>A8-2</t>
  </si>
  <si>
    <t>ZAŘÍZENÍ VARNÁ (el. sporák, digestoř, ohřívač TUV atp.)</t>
  </si>
  <si>
    <t xml:space="preserve">ZAŘÍZENÍ TOPNÁ  (el. konvektory, ak. kamna, zářiče, el žebříky atp.) </t>
  </si>
  <si>
    <t>A8-3</t>
  </si>
  <si>
    <t>ROZVADĚČE</t>
  </si>
  <si>
    <t>A8-4</t>
  </si>
  <si>
    <t>TECHNOLOGICKÁ ZAŘÍZENÍ  (náhradní zdroje, el. pohony atp.)</t>
  </si>
  <si>
    <r>
      <t xml:space="preserve">DODÁVKY   </t>
    </r>
    <r>
      <rPr>
        <b/>
        <sz val="12"/>
        <color indexed="8"/>
        <rFont val="Georgia"/>
        <family val="1"/>
      </rPr>
      <t xml:space="preserve">C E L K E M   </t>
    </r>
    <r>
      <rPr>
        <sz val="11"/>
        <color indexed="8"/>
        <rFont val="Georgia"/>
        <family val="1"/>
      </rPr>
      <t>(bez DPH)</t>
    </r>
    <r>
      <rPr>
        <b/>
        <sz val="12"/>
        <color indexed="8"/>
        <rFont val="Georgia"/>
        <family val="1"/>
      </rPr>
      <t>:</t>
    </r>
  </si>
  <si>
    <t>ks</t>
  </si>
  <si>
    <t>Kč / kus</t>
  </si>
  <si>
    <t>Kč</t>
  </si>
  <si>
    <t>Přesčasové práce /svátky - z A4(5)+A7</t>
  </si>
  <si>
    <t>Nabídková cena dodavatele elektromontážních prací zahrnuje rovněž a zejména:</t>
  </si>
  <si>
    <t>veškeré náklady pro zhotovení bezvadného funkčně způsobilého díla, které je předmětem smlouvy.</t>
  </si>
  <si>
    <t>veškeré náklady pro zajištění bezpečné práce, ochrany materiálů, součástí a dalších předmětů pro realizaci díla.</t>
  </si>
  <si>
    <t>náklady na ochranu stavby před negativními vlivy počasí např. deště, teploty apod.</t>
  </si>
  <si>
    <t>náklady na vytyčení, ochranu a zajištění všech stávajících inženýrských sítí.</t>
  </si>
  <si>
    <t>trvalý úklid veřejných komunikací znečištěných v průběhu stavby a náklady na potřebné dopravní značení.</t>
  </si>
  <si>
    <t>náklady na protiprašná opatření a soustavný úklid prostor dotčených stavební činností</t>
  </si>
  <si>
    <t>náklady na dodržení povolené hladiny hluku ze stavební činnosti.</t>
  </si>
  <si>
    <t>náklady na stavební přípomoce potřebné pro provedení a montážních prací (tzn.vč.prací bouracích s následným uvedením povrchů do původního stavu) a provedení prací nespecifikovaných v projektové dokumentaci</t>
  </si>
  <si>
    <t>náklady na utěsnění prostupů kabelů požárně dělícími konstrukcemi  dle ustanovení ČSN 730802, čl.8.6.1. systémovými atestovanými hmotami s požární odolností shodnou s požární odolností kontrukce, kterou prostupují.</t>
  </si>
  <si>
    <t>náklady na přesuny hmot, případné zvětšené přesuny hmot a skládkovné.</t>
  </si>
  <si>
    <t>náklady na skladování, dovozné, balné, clo, zpětné odeslání obalů.</t>
  </si>
  <si>
    <t>náklady na veškeré údržbářské a opravárenské práce nutné pro zhotovení díla.</t>
  </si>
  <si>
    <t>náklady na zhotovení a odstranění vzorků, předepsané zkoušky, revize a atesty podle příslušných předpisů potřebných pro prokázání bezchybné funkce díla. Náklady na úhradu specialistů pro provedení zkoušek, které jsou pro provoz díla potřebné.</t>
  </si>
  <si>
    <t>náklady na zhotovení výkresů, výpočtů a dalších výkonů potřebných pro detailní rozpracování projektů předaných objednatelem, které jsou potřebné pro realizaci díla.</t>
  </si>
  <si>
    <t xml:space="preserve">náklady na kompletační činnost dodavatele </t>
  </si>
  <si>
    <t>náklady na bezpečnostní značení stavby (nebezpečná místa, hrany, schodiště atd.). Náklady na informační systém - označení dveří, zařízení a pracovišť</t>
  </si>
  <si>
    <t>náklady na požadované záruky a pojištění rizik při realizaci výstavby.</t>
  </si>
  <si>
    <t xml:space="preserve">V souladu se zadáním obsahuje uvedená specifikace i všechny obvyklé , ne výslovně uvedené , organizačně technické ,materiálové a montážně dodavatelské položky ,nezbytné pro kompletní standartní provedení instalace ve stanoveném rozsahu .Jedná se např . o náklady na ,doplnění eventuelně modifikaci navrženého řešení,úpravy stávající instalace ,koordinaci instalace se stavebním a požárním řešením , montážní a revizní práce, podružný materiál ,zkušební provoz atd. </t>
  </si>
  <si>
    <t>Přihláška popř. jednání se správci sítí včetně distr. sítě NN (z celk. ceny viz. ř. A9)</t>
  </si>
  <si>
    <t>Kulturní památka z A4(5) +A6+A7</t>
  </si>
  <si>
    <t>Doplnění PD + výkresy skutečného  provedení (z celk. ceny viz. ř. A9)</t>
  </si>
  <si>
    <t>Spolupráce s ostatními řemesly (např. topná zkouška, Ú.T. a VZT apod.)</t>
  </si>
  <si>
    <r>
      <t xml:space="preserve">DOPLŇKOVÉ NÁKLADY (DN) </t>
    </r>
    <r>
      <rPr>
        <sz val="10"/>
        <color indexed="8"/>
        <rFont val="Georgia"/>
        <family val="1"/>
      </rPr>
      <t>viz. samostatný list</t>
    </r>
  </si>
  <si>
    <t>210 - 01</t>
  </si>
  <si>
    <t>Popis- specifikace položky</t>
  </si>
  <si>
    <t>m.j.</t>
  </si>
  <si>
    <t>čas.fond jednotkový</t>
  </si>
  <si>
    <t>čas.fond CELKEM</t>
  </si>
  <si>
    <t>Cena montáže jednotková</t>
  </si>
  <si>
    <t>Cena montáže CELKEM</t>
  </si>
  <si>
    <t>cena materiálu jednotková</t>
  </si>
  <si>
    <t>cena materiálu CELKEM</t>
  </si>
  <si>
    <t>ELEKTROMONTÁŽE + NOSNÝ MATERIÁL</t>
  </si>
  <si>
    <t>např. MONOFLEX 320N, PVC,  D20</t>
  </si>
  <si>
    <t xml:space="preserve">m </t>
  </si>
  <si>
    <t>hodinová zúčt. sazba    Kč/hod</t>
  </si>
  <si>
    <t>Chránička dvouplášťová např. - KFxxx63</t>
  </si>
  <si>
    <t>TRUBKY, CHRÁNIČKY, LIŠTY, ŽLABY A KANÁLY ELEKTRO</t>
  </si>
  <si>
    <t>210 - 02</t>
  </si>
  <si>
    <t xml:space="preserve">Krabice, svorky, ocel. konstrukce </t>
  </si>
  <si>
    <t>Příp. hl pospojování EPS 2 - s krytem</t>
  </si>
  <si>
    <t>Kr. pod omítku KU68/3 s víčkem a svorkovnicí</t>
  </si>
  <si>
    <t>Kr. pod omítku KR97 s víčkem s vorkovnicí</t>
  </si>
  <si>
    <t>Kr. pod omítku - KP68 nízká, bez víčka</t>
  </si>
  <si>
    <r>
      <t xml:space="preserve">CYY, CYA  - </t>
    </r>
    <r>
      <rPr>
        <b/>
        <sz val="11"/>
        <color indexed="8"/>
        <rFont val="Georgia"/>
        <family val="1"/>
      </rPr>
      <t xml:space="preserve">4 </t>
    </r>
    <r>
      <rPr>
        <sz val="11"/>
        <color indexed="8"/>
        <rFont val="Georgia"/>
        <family val="1"/>
      </rPr>
      <t>mm2</t>
    </r>
  </si>
  <si>
    <r>
      <t xml:space="preserve">CYY, CYA  - </t>
    </r>
    <r>
      <rPr>
        <b/>
        <sz val="11"/>
        <color indexed="8"/>
        <rFont val="Georgia"/>
        <family val="1"/>
      </rPr>
      <t xml:space="preserve">10 </t>
    </r>
    <r>
      <rPr>
        <sz val="11"/>
        <color indexed="8"/>
        <rFont val="Georgia"/>
        <family val="1"/>
      </rPr>
      <t>mm2</t>
    </r>
  </si>
  <si>
    <r>
      <t xml:space="preserve">CYY, CYA  - </t>
    </r>
    <r>
      <rPr>
        <b/>
        <sz val="11"/>
        <color indexed="8"/>
        <rFont val="Georgia"/>
        <family val="1"/>
      </rPr>
      <t xml:space="preserve">16 </t>
    </r>
    <r>
      <rPr>
        <sz val="11"/>
        <color indexed="8"/>
        <rFont val="Georgia"/>
        <family val="1"/>
      </rPr>
      <t>mm2</t>
    </r>
  </si>
  <si>
    <r>
      <t>CYKY</t>
    </r>
    <r>
      <rPr>
        <b/>
        <sz val="11"/>
        <color indexed="8"/>
        <rFont val="Georgia"/>
        <family val="1"/>
      </rPr>
      <t xml:space="preserve"> 2 x 1,5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</si>
  <si>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3 x 1,5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</si>
  <si>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3 x 2,5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</si>
  <si>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4 x 1,5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</si>
  <si>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4 x 16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</si>
  <si>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5 x 1,5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</si>
  <si>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5 x 2,5</t>
    </r>
    <r>
      <rPr>
        <sz val="11"/>
        <color indexed="8"/>
        <rFont val="Georgia"/>
        <family val="1"/>
      </rPr>
      <t xml:space="preserve"> mm2</t>
    </r>
  </si>
  <si>
    <r>
      <t>CYKY</t>
    </r>
    <r>
      <rPr>
        <b/>
        <sz val="11"/>
        <color indexed="8"/>
        <rFont val="Georgia"/>
        <family val="1"/>
      </rPr>
      <t xml:space="preserve"> 5 x 4</t>
    </r>
    <r>
      <rPr>
        <sz val="11"/>
        <color indexed="8"/>
        <rFont val="Georgia"/>
        <family val="1"/>
      </rPr>
      <t xml:space="preserve"> mm2</t>
    </r>
  </si>
  <si>
    <t>Dodávka a montáž vodičů a kabelů  do 1kV - POD OMÍTKU/PEVNĚ</t>
  </si>
  <si>
    <r>
      <t>CYKY</t>
    </r>
    <r>
      <rPr>
        <b/>
        <sz val="11"/>
        <color indexed="8"/>
        <rFont val="Georgia"/>
        <family val="1"/>
      </rPr>
      <t xml:space="preserve"> 7 x 1,5</t>
    </r>
    <r>
      <rPr>
        <sz val="11"/>
        <color indexed="8"/>
        <rFont val="Georgia"/>
        <family val="1"/>
      </rPr>
      <t xml:space="preserve"> mm2</t>
    </r>
  </si>
  <si>
    <t>Dodávka a montáž vodičů a kabelů  SLB a ostatních</t>
  </si>
  <si>
    <t>SYKFY 3x2x0.5</t>
  </si>
  <si>
    <t>Koaxiální kabel Belden H121 CuPVC (venk. I vnitřmí rozv.)</t>
  </si>
  <si>
    <t>Belden UTP cat.5e - lanko</t>
  </si>
  <si>
    <t>Závěrečné zkoušky a měření (např. měření osvětlenosti, izol. stavy, vypínací časy apod.)</t>
  </si>
  <si>
    <t>210 - 08</t>
  </si>
  <si>
    <t>210 - 09</t>
  </si>
  <si>
    <t>210 - 04</t>
  </si>
  <si>
    <t>210 - 07</t>
  </si>
  <si>
    <t>Ukončení vodičů, kabelů a  spojky</t>
  </si>
  <si>
    <t>Dodávka, montáž a zapojení - ovladačů, vypínačů  a zásuvek</t>
  </si>
  <si>
    <r>
      <t xml:space="preserve">Spínač např. TANGO - bezšroubový spoj, zapojení  </t>
    </r>
    <r>
      <rPr>
        <b/>
        <sz val="10"/>
        <rFont val="Georgia"/>
        <family val="1"/>
      </rPr>
      <t>řaz. 1</t>
    </r>
  </si>
  <si>
    <r>
      <t xml:space="preserve">Spínač např. TANGO - bezšroubový spoj, zapojení  </t>
    </r>
    <r>
      <rPr>
        <b/>
        <sz val="10"/>
        <rFont val="Georgia"/>
        <family val="1"/>
      </rPr>
      <t>řaz. 7</t>
    </r>
  </si>
  <si>
    <r>
      <t xml:space="preserve">Spínač např. TANGO - bezšroubový spoj, zapojení  </t>
    </r>
    <r>
      <rPr>
        <b/>
        <sz val="10"/>
        <rFont val="Georgia"/>
        <family val="1"/>
      </rPr>
      <t>řaz. 6</t>
    </r>
  </si>
  <si>
    <r>
      <t xml:space="preserve">Spínač např. TANGO - bezšroubový spoj, zapojení  </t>
    </r>
    <r>
      <rPr>
        <b/>
        <sz val="10"/>
        <rFont val="Georgia"/>
        <family val="1"/>
      </rPr>
      <t>řaz. 6+6</t>
    </r>
  </si>
  <si>
    <r>
      <t xml:space="preserve">Spínač např. TANGO - bezšroubový spoj, zapojení  </t>
    </r>
    <r>
      <rPr>
        <b/>
        <sz val="10"/>
        <rFont val="Georgia"/>
        <family val="1"/>
      </rPr>
      <t>řaz. tlač. 1/0</t>
    </r>
  </si>
  <si>
    <r>
      <t xml:space="preserve">Spínač např. TANGO - </t>
    </r>
    <r>
      <rPr>
        <b/>
        <sz val="10"/>
        <rFont val="Georgia"/>
        <family val="1"/>
      </rPr>
      <t>SPORÁKOVÁ KOMBINACE</t>
    </r>
  </si>
  <si>
    <t>Zásuvka  např. TANGO jednonásobná 230/16A</t>
  </si>
  <si>
    <t>Zásuvka  např. TANGO jednonásobná 230/16A s přepěťovou ochranou</t>
  </si>
  <si>
    <t>Zásuvka  např. TANGO dvojnásobná 230/16A (1x45°)</t>
  </si>
  <si>
    <t>TV+R+SAT zásuvka např. TANGO</t>
  </si>
  <si>
    <t>TELEFONÍ zásuvka např. TANGO</t>
  </si>
  <si>
    <t>Datová zásuvka 2 x RJ45 ,  např. TANGO</t>
  </si>
  <si>
    <t>Snímač pohybu osob - kužel. snímání - TANGO  - reléový</t>
  </si>
  <si>
    <r>
      <t>Zásuvka průmyslová nástěnná,</t>
    </r>
    <r>
      <rPr>
        <b/>
        <sz val="10"/>
        <rFont val="Georgia"/>
        <family val="1"/>
      </rPr>
      <t xml:space="preserve"> IP44, 400V/16A</t>
    </r>
  </si>
  <si>
    <t>210 - 12</t>
  </si>
  <si>
    <t>Montáž a zapojení -  ROZVADĚČE</t>
  </si>
  <si>
    <r>
      <t xml:space="preserve">Rozvodnice OCEP / PLAST - běžné provedení do váhy </t>
    </r>
    <r>
      <rPr>
        <b/>
        <sz val="10"/>
        <rFont val="Georgia"/>
        <family val="1"/>
      </rPr>
      <t>20kg</t>
    </r>
  </si>
  <si>
    <r>
      <t xml:space="preserve">Montáž skříně elektroměrové - </t>
    </r>
    <r>
      <rPr>
        <b/>
        <sz val="10"/>
        <rFont val="Georgia"/>
        <family val="1"/>
      </rPr>
      <t xml:space="preserve">ER 212 - </t>
    </r>
    <r>
      <rPr>
        <sz val="10"/>
        <rFont val="Georgia"/>
        <family val="1"/>
      </rPr>
      <t>(1 x elměr + HDO)</t>
    </r>
  </si>
  <si>
    <t>210 - 13</t>
  </si>
  <si>
    <t>Kompletace, montáž a zapojení -  OSVĚTLOVACÍ TĚLESA</t>
  </si>
  <si>
    <t>210 - 14</t>
  </si>
  <si>
    <t>Dodávka, montáž a zapojení - HROMOSVOD A UZEMNĚNÍ</t>
  </si>
  <si>
    <r>
      <t xml:space="preserve">Jímací vedení - VČETNĚ PODPĚR - z vodiče : </t>
    </r>
    <r>
      <rPr>
        <b/>
        <sz val="10"/>
        <rFont val="Georgia"/>
        <family val="1"/>
      </rPr>
      <t>AlMg SI 8 mm</t>
    </r>
  </si>
  <si>
    <t>Vodič - FeZn 30/4 mm v základech popř. v zemní rýze</t>
  </si>
  <si>
    <t>Pomocný jímač 0,5m, vytvořen z jím. vedení + svorky a tvarováni</t>
  </si>
  <si>
    <r>
      <t xml:space="preserve">Svorky hromosvodové - </t>
    </r>
    <r>
      <rPr>
        <b/>
        <sz val="10"/>
        <rFont val="Georgia"/>
        <family val="1"/>
      </rPr>
      <t>SS</t>
    </r>
  </si>
  <si>
    <r>
      <t xml:space="preserve">Jímač na anténní stožár (VZT, technologii na střeše)+ </t>
    </r>
    <r>
      <rPr>
        <b/>
        <sz val="10"/>
        <rFont val="Georgia"/>
        <family val="1"/>
      </rPr>
      <t>HVI držáky</t>
    </r>
    <r>
      <rPr>
        <sz val="10"/>
        <rFont val="Georgia"/>
        <family val="1"/>
      </rPr>
      <t xml:space="preserve"> + svorky a upevnění</t>
    </r>
  </si>
  <si>
    <t>C21/22M</t>
  </si>
  <si>
    <r>
      <t xml:space="preserve">Svorky hromosvodové - </t>
    </r>
    <r>
      <rPr>
        <b/>
        <sz val="10"/>
        <rFont val="Georgia"/>
        <family val="1"/>
      </rPr>
      <t>SK</t>
    </r>
  </si>
  <si>
    <r>
      <t xml:space="preserve">Svorky hromosvodové - </t>
    </r>
    <r>
      <rPr>
        <b/>
        <sz val="10"/>
        <rFont val="Georgia"/>
        <family val="1"/>
      </rPr>
      <t>SP</t>
    </r>
  </si>
  <si>
    <r>
      <t xml:space="preserve">Svorky hromosvodové - </t>
    </r>
    <r>
      <rPr>
        <b/>
        <sz val="10"/>
        <rFont val="Georgia"/>
        <family val="1"/>
      </rPr>
      <t>SO</t>
    </r>
  </si>
  <si>
    <r>
      <t xml:space="preserve">Svorky hromosvodové - </t>
    </r>
    <r>
      <rPr>
        <b/>
        <sz val="10"/>
        <rFont val="Georgia"/>
        <family val="1"/>
      </rPr>
      <t xml:space="preserve"> falcové-plech</t>
    </r>
  </si>
  <si>
    <r>
      <t xml:space="preserve">Svorky hromosvodové - </t>
    </r>
    <r>
      <rPr>
        <b/>
        <sz val="10"/>
        <rFont val="Georgia"/>
        <family val="1"/>
      </rPr>
      <t>SR</t>
    </r>
  </si>
  <si>
    <r>
      <t xml:space="preserve">Svorky hromosvodové - </t>
    </r>
    <r>
      <rPr>
        <b/>
        <sz val="10"/>
        <rFont val="Georgia"/>
        <family val="1"/>
      </rPr>
      <t>SZ</t>
    </r>
  </si>
  <si>
    <t>Štítek na označení svodů- plast.</t>
  </si>
  <si>
    <t>ORIENTAČNÍ OCENĚNÍ  popř.  ORIENTAČNÍ VÝKAZ VÝMĚR</t>
  </si>
  <si>
    <t>Vodič  - FeZn 10mm - pevně ložený</t>
  </si>
  <si>
    <t>210 - 16</t>
  </si>
  <si>
    <r>
      <t xml:space="preserve">Montáž a zapojení zvonkového tabla - </t>
    </r>
    <r>
      <rPr>
        <b/>
        <sz val="10"/>
        <rFont val="Georgia"/>
        <family val="1"/>
      </rPr>
      <t>do 2 tlačítek</t>
    </r>
  </si>
  <si>
    <t>Montáž zvonku akustického ss/stř.</t>
  </si>
  <si>
    <t>Montáž a zapojení domácího telefonu - vícetlačítkového</t>
  </si>
  <si>
    <t>Montáž a zapojení elektrického zámku</t>
  </si>
  <si>
    <t>hod</t>
  </si>
  <si>
    <t>Anténní stožár - na hřeben, střechu rovnou</t>
  </si>
  <si>
    <t>Dodávka amontáž antén ( dle měření signálu)</t>
  </si>
  <si>
    <t>210 - 17</t>
  </si>
  <si>
    <t>Kompletace, montáž a zapojení - SLABOPROUDÝCH ZAŘÍZENÍ</t>
  </si>
  <si>
    <t>Montáž a zapojení elektrických žebříků, sušičů ručníků, infrazářičů</t>
  </si>
  <si>
    <t>Zapojení bílého zboží - el. sporák, digestoř, bojler apod.</t>
  </si>
  <si>
    <t>Montáž a zapojení koupelnových  ventilátorů - bez montáže potrubí</t>
  </si>
  <si>
    <t>Časový spínač do krabice pod tl. - např spínání VZT</t>
  </si>
  <si>
    <t>Montáž a zapojení - DODÁVEK popř. technologických zařízení</t>
  </si>
  <si>
    <t>M E Z I S O U Č T Y :</t>
  </si>
  <si>
    <t>Práce pomocné a výše nespecifikované (%) + prostřih  a pomocný materiál (%)</t>
  </si>
  <si>
    <t>MONTÁŽE  elektro  a MATERIÁL  elektro - CELKEM :</t>
  </si>
  <si>
    <t>Akce :</t>
  </si>
  <si>
    <t>AKCE č. :</t>
  </si>
  <si>
    <t>Akce č.:</t>
  </si>
  <si>
    <t>A9 + B9 + C9</t>
  </si>
  <si>
    <t xml:space="preserve">KRYCÍ LIST : nezávazný rozpočet ( výkaz výměr)  - E L E K T R O I N S T A L A C E </t>
  </si>
  <si>
    <t>Rozpočet s výhradou - dle PD :</t>
  </si>
  <si>
    <t>Dodavatel byl seznámen s předloženou dokumentací (D1.4.) a nezávazným výkazem výměr a prohlašuje, že dle těchto podkladů je schopen za nabídnutou cenu dílo provést a v termínu odvezdat  v bezpečném a funkčním provedení. Případné detaily a upřesnění si zpracuje ve své vlastní režii. A tyto detailní řešení předloží stavebníkovi k odsouhlasení.</t>
  </si>
  <si>
    <t>Pro rozpočet využita cenová soustava:</t>
  </si>
  <si>
    <t>ELEKTROMONTÁŽNÍ PRÁCE - ÚRS Praha - M2017, 21 M</t>
  </si>
  <si>
    <t>ZEMNÍ PRÁCE  - ÚRS PRAHA - M2017, 46 M</t>
  </si>
  <si>
    <t>Hodinové zúčt.  sazby: průměr montážních firem Jč kraje</t>
  </si>
  <si>
    <t>Materiál: průměrné ceny velkoskladů                                                        (např. SMS Elektro, ELFETEX, ASPERA  apod.)</t>
  </si>
  <si>
    <t>Michal KONVIČKA, Víta Nejedlého 1547/3, 130 00 Praha3</t>
  </si>
  <si>
    <t>Novostavba RD na parcele č. 146/3, k.ú. KACANOVY</t>
  </si>
  <si>
    <t>2018 43                                                               RD Kacanovy</t>
  </si>
  <si>
    <t>Rozvaděč RE v pilíři</t>
  </si>
  <si>
    <t>Rozvaděč RB</t>
  </si>
  <si>
    <t>Rozvaděč STA + RACK</t>
  </si>
  <si>
    <t>Rozvaděč MaR- viz. PD MaR</t>
  </si>
  <si>
    <t>Viz. dodávka kuchyně</t>
  </si>
  <si>
    <t>komplet</t>
  </si>
  <si>
    <t>Náhradní zdroj- generátor- bude-li požadován ???</t>
  </si>
  <si>
    <t>š. do 35cm, HLOUBKY 60cm -  HORNINA tř. 3 (hromosvod)</t>
  </si>
  <si>
    <t>š. do 50cm, HLOUBKY 80cm -  HORNINA tř. 3 (přípojky)</t>
  </si>
  <si>
    <t>š. do 50cm, HLOUBKY 100cm -  HORNINA tř. 3 (přípojky pod vjezdem)</t>
  </si>
  <si>
    <t>Zdění pilíře do šířky 90 cm pro RE a příp skříň</t>
  </si>
  <si>
    <r>
      <t xml:space="preserve">Dodávka a mntáž trubek EI - </t>
    </r>
    <r>
      <rPr>
        <b/>
        <sz val="11"/>
        <color indexed="8"/>
        <rFont val="Georgia"/>
        <family val="1"/>
      </rPr>
      <t>pod omítkou</t>
    </r>
    <r>
      <rPr>
        <sz val="11"/>
        <color indexed="8"/>
        <rFont val="Georgia"/>
        <family val="1"/>
      </rPr>
      <t>, plastové OHEBNÉ</t>
    </r>
  </si>
  <si>
    <r>
      <t xml:space="preserve">Dodávka a montáž kabelových chrániček - </t>
    </r>
    <r>
      <rPr>
        <b/>
        <sz val="11"/>
        <color indexed="8"/>
        <rFont val="Georgia"/>
        <family val="1"/>
      </rPr>
      <t xml:space="preserve"> ZEMNÍ RÝHA </t>
    </r>
    <r>
      <rPr>
        <sz val="11"/>
        <color indexed="8"/>
        <rFont val="Georgia"/>
        <family val="1"/>
      </rPr>
      <t>+ zatažení vodiče</t>
    </r>
  </si>
  <si>
    <t>Zvoková siganlizace</t>
  </si>
  <si>
    <t>Šňůra CGSG - připojení spotřebičů</t>
  </si>
  <si>
    <t>Kabeláž pro MaR</t>
  </si>
  <si>
    <t xml:space="preserve">Ukončení vodičů s označením a zapojením - rozvaděč, el. přístroj </t>
  </si>
  <si>
    <t xml:space="preserve">Spínač trojpólový  - přepínač sítí </t>
  </si>
  <si>
    <t>Bytová a venkovmní světla- dodávka dle návrhu architekta avýběru stavebníka</t>
  </si>
  <si>
    <t>Prostorový programovatelný termostat-dodávka MaR</t>
  </si>
  <si>
    <t>Koupelnový elektrický žebřík vč. regulátoru teplot,dodávka Ú.T.</t>
  </si>
  <si>
    <t>Doplnění PD + výkres skut. provedení</t>
  </si>
  <si>
    <t xml:space="preserve">Skříň MRK (TLF)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</si>
</sst>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.0\ &quot;Kč&quot;"/>
    <numFmt numFmtId="167" formatCode="#,##0.00\ _K_č"/>
    <numFmt numFmtId="168" formatCode="#,##0.00\ &quot;Kč&quot;"/>
    <numFmt numFmtId="169" formatCode="0.E+00"/>
    <numFmt numFmtId="170" formatCode="000\ 00"/>
    <numFmt numFmtId="171" formatCode="0.000"/>
    <numFmt numFmtId="172" formatCode="#,##0.000\ &quot;Kč&quot;"/>
    <numFmt numFmtId="173" formatCode="#,##0.0\ _K_č"/>
    <numFmt numFmtId="174" formatCode="0.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4"/>
      <color indexed="8"/>
      <name val="Georgia"/>
      <family val="1"/>
    </font>
    <font>
      <sz val="9"/>
      <color indexed="8"/>
      <name val="Georgia"/>
      <family val="1"/>
    </font>
    <font>
      <b/>
      <sz val="10"/>
      <color indexed="8"/>
      <name val="Georgia"/>
      <family val="1"/>
    </font>
    <font>
      <sz val="10"/>
      <name val="Georgia"/>
      <family val="1"/>
    </font>
    <font>
      <sz val="12"/>
      <color indexed="8"/>
      <name val="Georgia"/>
      <family val="1"/>
    </font>
    <font>
      <sz val="14"/>
      <color indexed="8"/>
      <name val="Georgia"/>
      <family val="1"/>
    </font>
    <font>
      <sz val="11"/>
      <color indexed="8"/>
      <name val="Georgia"/>
      <family val="1"/>
    </font>
    <font>
      <b/>
      <sz val="12"/>
      <color indexed="8"/>
      <name val="Georgia"/>
      <family val="1"/>
    </font>
    <font>
      <sz val="10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2"/>
      <name val="formata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 CE"/>
      <family val="2"/>
    </font>
    <font>
      <b/>
      <sz val="12"/>
      <color indexed="8"/>
      <name val="Times New Roman"/>
      <family val="1"/>
    </font>
    <font>
      <b/>
      <sz val="11"/>
      <color indexed="8"/>
      <name val="Georgia"/>
      <family val="1"/>
    </font>
    <font>
      <sz val="10"/>
      <name val="Arial"/>
      <family val="2"/>
    </font>
    <font>
      <b/>
      <sz val="10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Georgia"/>
      <family val="1"/>
    </font>
    <font>
      <u val="single"/>
      <sz val="10"/>
      <color indexed="8"/>
      <name val="Georgia"/>
      <family val="1"/>
    </font>
    <font>
      <sz val="8"/>
      <color indexed="8"/>
      <name val="Georgia"/>
      <family val="1"/>
    </font>
    <font>
      <b/>
      <sz val="16"/>
      <color indexed="8"/>
      <name val="Georgia"/>
      <family val="1"/>
    </font>
    <font>
      <b/>
      <sz val="12"/>
      <color indexed="60"/>
      <name val="Georgia"/>
      <family val="1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0"/>
      <color indexed="60"/>
      <name val="Georgia"/>
      <family val="1"/>
    </font>
    <font>
      <b/>
      <i/>
      <sz val="10"/>
      <color indexed="6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b/>
      <sz val="11"/>
      <color theme="5" tint="-0.24997000396251678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u val="single"/>
      <sz val="10"/>
      <color theme="1"/>
      <name val="Georgia"/>
      <family val="1"/>
    </font>
    <font>
      <sz val="8"/>
      <color theme="1"/>
      <name val="Georgia"/>
      <family val="1"/>
    </font>
    <font>
      <b/>
      <sz val="16"/>
      <color theme="1"/>
      <name val="Georgia"/>
      <family val="1"/>
    </font>
    <font>
      <b/>
      <sz val="10"/>
      <color theme="1"/>
      <name val="Georgia"/>
      <family val="1"/>
    </font>
    <font>
      <sz val="14"/>
      <color theme="1"/>
      <name val="Georgia"/>
      <family val="1"/>
    </font>
    <font>
      <sz val="9"/>
      <color theme="1"/>
      <name val="Georgia"/>
      <family val="1"/>
    </font>
    <font>
      <b/>
      <sz val="12"/>
      <color theme="5" tint="-0.24997000396251678"/>
      <name val="Georgia"/>
      <family val="1"/>
    </font>
    <font>
      <sz val="12"/>
      <color theme="1"/>
      <name val="Georgia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5" tint="-0.24997000396251678"/>
      <name val="Georgia"/>
      <family val="1"/>
    </font>
    <font>
      <b/>
      <i/>
      <sz val="10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66" fillId="0" borderId="0" xfId="0" applyFont="1" applyAlignment="1" applyProtection="1">
      <alignment/>
      <protection locked="0"/>
    </xf>
    <xf numFmtId="0" fontId="66" fillId="0" borderId="10" xfId="0" applyFont="1" applyBorder="1" applyAlignment="1" applyProtection="1">
      <alignment horizontal="right" vertical="center" indent="2"/>
      <protection locked="0"/>
    </xf>
    <xf numFmtId="0" fontId="67" fillId="23" borderId="11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4" borderId="11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8" fillId="0" borderId="12" xfId="0" applyFont="1" applyBorder="1" applyAlignment="1" applyProtection="1">
      <alignment horizontal="center" vertical="center"/>
      <protection locked="0"/>
    </xf>
    <xf numFmtId="0" fontId="68" fillId="0" borderId="13" xfId="0" applyFont="1" applyBorder="1" applyAlignment="1" applyProtection="1">
      <alignment horizontal="center" vertical="center"/>
      <protection locked="0"/>
    </xf>
    <xf numFmtId="164" fontId="66" fillId="0" borderId="14" xfId="0" applyNumberFormat="1" applyFont="1" applyBorder="1" applyAlignment="1" applyProtection="1">
      <alignment horizontal="right" vertical="center" indent="1"/>
      <protection locked="0"/>
    </xf>
    <xf numFmtId="0" fontId="68" fillId="0" borderId="13" xfId="0" applyFont="1" applyBorder="1" applyAlignment="1" applyProtection="1">
      <alignment horizontal="left" vertical="center" indent="1"/>
      <protection locked="0"/>
    </xf>
    <xf numFmtId="165" fontId="69" fillId="0" borderId="13" xfId="0" applyNumberFormat="1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164" fontId="66" fillId="0" borderId="17" xfId="0" applyNumberFormat="1" applyFont="1" applyBorder="1" applyAlignment="1" applyProtection="1">
      <alignment horizontal="right" vertical="center" indent="1"/>
      <protection locked="0"/>
    </xf>
    <xf numFmtId="0" fontId="68" fillId="0" borderId="16" xfId="0" applyFont="1" applyBorder="1" applyAlignment="1" applyProtection="1">
      <alignment horizontal="left" vertical="center" indent="1"/>
      <protection locked="0"/>
    </xf>
    <xf numFmtId="165" fontId="69" fillId="0" borderId="16" xfId="0" applyNumberFormat="1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locked="0"/>
    </xf>
    <xf numFmtId="164" fontId="66" fillId="0" borderId="20" xfId="0" applyNumberFormat="1" applyFont="1" applyBorder="1" applyAlignment="1" applyProtection="1">
      <alignment horizontal="right" vertical="center" indent="1"/>
      <protection locked="0"/>
    </xf>
    <xf numFmtId="0" fontId="68" fillId="0" borderId="19" xfId="0" applyFont="1" applyBorder="1" applyAlignment="1" applyProtection="1">
      <alignment horizontal="left" vertical="center" indent="1"/>
      <protection locked="0"/>
    </xf>
    <xf numFmtId="165" fontId="69" fillId="0" borderId="19" xfId="0" applyNumberFormat="1" applyFont="1" applyBorder="1" applyAlignment="1" applyProtection="1">
      <alignment horizontal="center" vertical="center"/>
      <protection locked="0"/>
    </xf>
    <xf numFmtId="164" fontId="66" fillId="0" borderId="21" xfId="0" applyNumberFormat="1" applyFont="1" applyBorder="1" applyAlignment="1" applyProtection="1">
      <alignment horizontal="right" vertical="center" indent="1"/>
      <protection locked="0"/>
    </xf>
    <xf numFmtId="0" fontId="68" fillId="0" borderId="22" xfId="0" applyFont="1" applyBorder="1" applyAlignment="1" applyProtection="1">
      <alignment horizontal="center" vertical="center"/>
      <protection locked="0"/>
    </xf>
    <xf numFmtId="164" fontId="66" fillId="0" borderId="23" xfId="0" applyNumberFormat="1" applyFont="1" applyBorder="1" applyAlignment="1" applyProtection="1">
      <alignment horizontal="right" vertical="center" indent="1"/>
      <protection locked="0"/>
    </xf>
    <xf numFmtId="0" fontId="68" fillId="0" borderId="24" xfId="0" applyFont="1" applyBorder="1" applyAlignment="1" applyProtection="1">
      <alignment horizontal="center" vertical="center"/>
      <protection locked="0"/>
    </xf>
    <xf numFmtId="0" fontId="68" fillId="0" borderId="22" xfId="0" applyFont="1" applyBorder="1" applyAlignment="1" applyProtection="1">
      <alignment horizontal="left" vertical="center" indent="1"/>
      <protection locked="0"/>
    </xf>
    <xf numFmtId="165" fontId="69" fillId="0" borderId="22" xfId="0" applyNumberFormat="1" applyFont="1" applyBorder="1" applyAlignment="1" applyProtection="1">
      <alignment horizontal="center" vertical="center"/>
      <protection locked="0"/>
    </xf>
    <xf numFmtId="49" fontId="67" fillId="0" borderId="25" xfId="0" applyNumberFormat="1" applyFont="1" applyBorder="1" applyAlignment="1" applyProtection="1">
      <alignment horizontal="center" vertical="center"/>
      <protection locked="0"/>
    </xf>
    <xf numFmtId="164" fontId="67" fillId="23" borderId="26" xfId="0" applyNumberFormat="1" applyFont="1" applyFill="1" applyBorder="1" applyAlignment="1" applyProtection="1">
      <alignment horizontal="right" vertical="center" indent="1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164" fontId="67" fillId="33" borderId="26" xfId="0" applyNumberFormat="1" applyFont="1" applyFill="1" applyBorder="1" applyAlignment="1" applyProtection="1">
      <alignment horizontal="right" vertical="center" indent="1"/>
      <protection locked="0"/>
    </xf>
    <xf numFmtId="0" fontId="67" fillId="34" borderId="25" xfId="0" applyFont="1" applyFill="1" applyBorder="1" applyAlignment="1" applyProtection="1">
      <alignment horizontal="center" vertical="center"/>
      <protection locked="0"/>
    </xf>
    <xf numFmtId="0" fontId="67" fillId="34" borderId="10" xfId="0" applyFont="1" applyFill="1" applyBorder="1" applyAlignment="1" applyProtection="1">
      <alignment horizontal="left" vertical="center" indent="1"/>
      <protection locked="0"/>
    </xf>
    <xf numFmtId="164" fontId="67" fillId="34" borderId="26" xfId="0" applyNumberFormat="1" applyFont="1" applyFill="1" applyBorder="1" applyAlignment="1" applyProtection="1">
      <alignment horizontal="left" vertical="center" indent="1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70" fillId="35" borderId="27" xfId="0" applyFont="1" applyFill="1" applyBorder="1" applyAlignment="1" applyProtection="1">
      <alignment horizontal="center" vertical="center"/>
      <protection locked="0"/>
    </xf>
    <xf numFmtId="164" fontId="71" fillId="35" borderId="28" xfId="0" applyNumberFormat="1" applyFont="1" applyFill="1" applyBorder="1" applyAlignment="1" applyProtection="1">
      <alignment horizontal="right" vertical="center" indent="2"/>
      <protection locked="0"/>
    </xf>
    <xf numFmtId="9" fontId="66" fillId="0" borderId="16" xfId="0" applyNumberFormat="1" applyFont="1" applyBorder="1" applyAlignment="1" applyProtection="1">
      <alignment horizontal="center" vertical="center"/>
      <protection locked="0"/>
    </xf>
    <xf numFmtId="164" fontId="66" fillId="0" borderId="16" xfId="0" applyNumberFormat="1" applyFont="1" applyBorder="1" applyAlignment="1" applyProtection="1">
      <alignment horizontal="right" vertical="center" indent="2"/>
      <protection locked="0"/>
    </xf>
    <xf numFmtId="0" fontId="68" fillId="0" borderId="29" xfId="0" applyFont="1" applyBorder="1" applyAlignment="1" applyProtection="1">
      <alignment horizontal="center" vertical="center"/>
      <protection locked="0"/>
    </xf>
    <xf numFmtId="9" fontId="66" fillId="0" borderId="30" xfId="0" applyNumberFormat="1" applyFont="1" applyBorder="1" applyAlignment="1" applyProtection="1">
      <alignment horizontal="center" vertical="center"/>
      <protection locked="0"/>
    </xf>
    <xf numFmtId="0" fontId="68" fillId="0" borderId="25" xfId="0" applyFont="1" applyFill="1" applyBorder="1" applyAlignment="1" applyProtection="1">
      <alignment horizontal="center" vertical="center"/>
      <protection locked="0"/>
    </xf>
    <xf numFmtId="164" fontId="72" fillId="0" borderId="10" xfId="0" applyNumberFormat="1" applyFont="1" applyFill="1" applyBorder="1" applyAlignment="1" applyProtection="1">
      <alignment horizontal="right" vertical="center" indent="2"/>
      <protection locked="0"/>
    </xf>
    <xf numFmtId="0" fontId="66" fillId="0" borderId="0" xfId="0" applyFont="1" applyAlignment="1" applyProtection="1">
      <alignment horizontal="left" vertical="center" indent="2"/>
      <protection locked="0"/>
    </xf>
    <xf numFmtId="0" fontId="66" fillId="23" borderId="31" xfId="0" applyFont="1" applyFill="1" applyBorder="1" applyAlignment="1" applyProtection="1">
      <alignment horizontal="center" vertical="center"/>
      <protection locked="0"/>
    </xf>
    <xf numFmtId="0" fontId="66" fillId="23" borderId="32" xfId="0" applyFont="1" applyFill="1" applyBorder="1" applyAlignment="1" applyProtection="1">
      <alignment horizontal="left" vertical="center" indent="2"/>
      <protection locked="0"/>
    </xf>
    <xf numFmtId="0" fontId="66" fillId="0" borderId="33" xfId="0" applyFont="1" applyBorder="1" applyAlignment="1" applyProtection="1">
      <alignment horizontal="center" vertical="center"/>
      <protection locked="0"/>
    </xf>
    <xf numFmtId="0" fontId="66" fillId="23" borderId="34" xfId="0" applyFont="1" applyFill="1" applyBorder="1" applyAlignment="1" applyProtection="1">
      <alignment horizontal="center" vertical="center"/>
      <protection locked="0"/>
    </xf>
    <xf numFmtId="0" fontId="66" fillId="23" borderId="35" xfId="0" applyFont="1" applyFill="1" applyBorder="1" applyAlignment="1" applyProtection="1">
      <alignment horizontal="left" vertical="center" indent="2"/>
      <protection locked="0"/>
    </xf>
    <xf numFmtId="0" fontId="73" fillId="0" borderId="35" xfId="0" applyFont="1" applyBorder="1" applyAlignment="1" applyProtection="1">
      <alignment horizontal="center" vertical="center"/>
      <protection locked="0"/>
    </xf>
    <xf numFmtId="164" fontId="66" fillId="0" borderId="35" xfId="0" applyNumberFormat="1" applyFont="1" applyBorder="1" applyAlignment="1" applyProtection="1">
      <alignment horizontal="center" vertical="center"/>
      <protection locked="0"/>
    </xf>
    <xf numFmtId="164" fontId="66" fillId="0" borderId="36" xfId="0" applyNumberFormat="1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left" vertical="center" indent="2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164" fontId="66" fillId="0" borderId="13" xfId="0" applyNumberFormat="1" applyFont="1" applyBorder="1" applyAlignment="1" applyProtection="1">
      <alignment horizontal="right" vertical="center" indent="1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left" vertical="center" indent="2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164" fontId="66" fillId="0" borderId="16" xfId="0" applyNumberFormat="1" applyFont="1" applyBorder="1" applyAlignment="1" applyProtection="1">
      <alignment horizontal="right" vertical="center" indent="1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164" fontId="66" fillId="0" borderId="35" xfId="0" applyNumberFormat="1" applyFont="1" applyBorder="1" applyAlignment="1" applyProtection="1">
      <alignment horizontal="right" vertical="center" indent="1"/>
      <protection locked="0"/>
    </xf>
    <xf numFmtId="164" fontId="66" fillId="0" borderId="36" xfId="0" applyNumberFormat="1" applyFont="1" applyBorder="1" applyAlignment="1" applyProtection="1">
      <alignment horizontal="right" vertical="center" indent="1"/>
      <protection locked="0"/>
    </xf>
    <xf numFmtId="0" fontId="70" fillId="23" borderId="37" xfId="0" applyFont="1" applyFill="1" applyBorder="1" applyAlignment="1" applyProtection="1">
      <alignment horizontal="center" vertical="center"/>
      <protection locked="0"/>
    </xf>
    <xf numFmtId="0" fontId="66" fillId="23" borderId="38" xfId="0" applyFont="1" applyFill="1" applyBorder="1" applyAlignment="1" applyProtection="1">
      <alignment horizontal="right" vertical="center" indent="2"/>
      <protection locked="0"/>
    </xf>
    <xf numFmtId="0" fontId="73" fillId="23" borderId="39" xfId="0" applyFont="1" applyFill="1" applyBorder="1" applyAlignment="1" applyProtection="1">
      <alignment horizontal="center" vertical="center"/>
      <protection locked="0"/>
    </xf>
    <xf numFmtId="164" fontId="71" fillId="23" borderId="40" xfId="0" applyNumberFormat="1" applyFont="1" applyFill="1" applyBorder="1" applyAlignment="1" applyProtection="1">
      <alignment horizontal="right" vertical="center" indent="1"/>
      <protection locked="0"/>
    </xf>
    <xf numFmtId="3" fontId="66" fillId="0" borderId="0" xfId="0" applyNumberFormat="1" applyFont="1" applyAlignment="1" applyProtection="1">
      <alignment horizontal="center" vertical="center"/>
      <protection locked="0"/>
    </xf>
    <xf numFmtId="171" fontId="66" fillId="0" borderId="0" xfId="0" applyNumberFormat="1" applyFont="1" applyAlignment="1" applyProtection="1">
      <alignment horizontal="center" vertical="center"/>
      <protection locked="0"/>
    </xf>
    <xf numFmtId="3" fontId="73" fillId="0" borderId="41" xfId="0" applyNumberFormat="1" applyFont="1" applyBorder="1" applyAlignment="1" applyProtection="1">
      <alignment horizontal="center" vertical="center" wrapText="1"/>
      <protection locked="0"/>
    </xf>
    <xf numFmtId="0" fontId="74" fillId="0" borderId="42" xfId="0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167" fontId="68" fillId="0" borderId="43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171" fontId="68" fillId="0" borderId="0" xfId="0" applyNumberFormat="1" applyFont="1" applyAlignment="1" applyProtection="1">
      <alignment horizontal="center" vertical="center"/>
      <protection locked="0"/>
    </xf>
    <xf numFmtId="164" fontId="67" fillId="7" borderId="44" xfId="0" applyNumberFormat="1" applyFont="1" applyFill="1" applyBorder="1" applyAlignment="1" applyProtection="1">
      <alignment horizontal="center" vertical="center"/>
      <protection locked="0"/>
    </xf>
    <xf numFmtId="3" fontId="66" fillId="0" borderId="45" xfId="0" applyNumberFormat="1" applyFont="1" applyBorder="1" applyAlignment="1" applyProtection="1">
      <alignment horizontal="center" vertical="center"/>
      <protection locked="0"/>
    </xf>
    <xf numFmtId="0" fontId="68" fillId="0" borderId="33" xfId="0" applyFont="1" applyBorder="1" applyAlignment="1" applyProtection="1">
      <alignment horizontal="center" vertical="center"/>
      <protection locked="0"/>
    </xf>
    <xf numFmtId="171" fontId="68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33" xfId="0" applyFont="1" applyFill="1" applyBorder="1" applyAlignment="1" applyProtection="1">
      <alignment horizontal="center" vertical="center" wrapText="1"/>
      <protection locked="0"/>
    </xf>
    <xf numFmtId="167" fontId="75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33" xfId="0" applyFont="1" applyFill="1" applyBorder="1" applyAlignment="1" applyProtection="1">
      <alignment horizontal="center" vertical="center" wrapText="1"/>
      <protection locked="0"/>
    </xf>
    <xf numFmtId="0" fontId="75" fillId="33" borderId="46" xfId="0" applyFont="1" applyFill="1" applyBorder="1" applyAlignment="1" applyProtection="1">
      <alignment horizontal="center" vertical="center" wrapText="1"/>
      <protection locked="0"/>
    </xf>
    <xf numFmtId="3" fontId="66" fillId="23" borderId="47" xfId="0" applyNumberFormat="1" applyFont="1" applyFill="1" applyBorder="1" applyAlignment="1" applyProtection="1">
      <alignment horizontal="center" vertical="center"/>
      <protection locked="0"/>
    </xf>
    <xf numFmtId="0" fontId="73" fillId="23" borderId="48" xfId="0" applyFont="1" applyFill="1" applyBorder="1" applyAlignment="1" applyProtection="1">
      <alignment horizontal="center" vertical="center"/>
      <protection locked="0"/>
    </xf>
    <xf numFmtId="171" fontId="66" fillId="23" borderId="48" xfId="0" applyNumberFormat="1" applyFont="1" applyFill="1" applyBorder="1" applyAlignment="1" applyProtection="1">
      <alignment horizontal="center" vertical="center"/>
      <protection locked="0"/>
    </xf>
    <xf numFmtId="3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43" xfId="0" applyFont="1" applyBorder="1" applyAlignment="1" applyProtection="1">
      <alignment horizontal="center" vertical="center"/>
      <protection locked="0"/>
    </xf>
    <xf numFmtId="171" fontId="66" fillId="0" borderId="43" xfId="0" applyNumberFormat="1" applyFont="1" applyBorder="1" applyAlignment="1" applyProtection="1">
      <alignment horizontal="center" vertical="center"/>
      <protection locked="0"/>
    </xf>
    <xf numFmtId="3" fontId="66" fillId="0" borderId="15" xfId="0" applyNumberFormat="1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 applyProtection="1">
      <alignment horizontal="center" vertical="center"/>
      <protection locked="0"/>
    </xf>
    <xf numFmtId="171" fontId="66" fillId="0" borderId="16" xfId="0" applyNumberFormat="1" applyFont="1" applyBorder="1" applyAlignment="1" applyProtection="1">
      <alignment horizontal="center" vertical="center"/>
      <protection locked="0"/>
    </xf>
    <xf numFmtId="0" fontId="73" fillId="0" borderId="16" xfId="0" applyFont="1" applyBorder="1" applyAlignment="1" applyProtection="1">
      <alignment horizontal="center" vertical="center"/>
      <protection locked="0"/>
    </xf>
    <xf numFmtId="0" fontId="66" fillId="0" borderId="22" xfId="0" applyFont="1" applyBorder="1" applyAlignment="1" applyProtection="1">
      <alignment horizontal="center" vertical="center"/>
      <protection locked="0"/>
    </xf>
    <xf numFmtId="0" fontId="67" fillId="0" borderId="22" xfId="0" applyFont="1" applyBorder="1" applyAlignment="1" applyProtection="1">
      <alignment horizontal="center" vertical="center"/>
      <protection locked="0"/>
    </xf>
    <xf numFmtId="171" fontId="66" fillId="0" borderId="22" xfId="0" applyNumberFormat="1" applyFont="1" applyBorder="1" applyAlignment="1" applyProtection="1">
      <alignment horizontal="center" vertical="center"/>
      <protection locked="0"/>
    </xf>
    <xf numFmtId="0" fontId="67" fillId="0" borderId="43" xfId="0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vertical="center"/>
      <protection locked="0"/>
    </xf>
    <xf numFmtId="167" fontId="66" fillId="0" borderId="16" xfId="0" applyNumberFormat="1" applyFont="1" applyBorder="1" applyAlignment="1" applyProtection="1">
      <alignment horizontal="right" vertical="center"/>
      <protection locked="0"/>
    </xf>
    <xf numFmtId="173" fontId="66" fillId="33" borderId="17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6" fillId="0" borderId="44" xfId="0" applyFont="1" applyBorder="1" applyAlignment="1" applyProtection="1">
      <alignment horizontal="center" vertical="center"/>
      <protection locked="0"/>
    </xf>
    <xf numFmtId="3" fontId="70" fillId="0" borderId="11" xfId="0" applyNumberFormat="1" applyFont="1" applyBorder="1" applyAlignment="1" applyProtection="1">
      <alignment horizontal="center" vertical="center"/>
      <protection locked="0"/>
    </xf>
    <xf numFmtId="0" fontId="70" fillId="0" borderId="50" xfId="0" applyFont="1" applyBorder="1" applyAlignment="1" applyProtection="1">
      <alignment horizontal="center" vertical="center"/>
      <protection locked="0"/>
    </xf>
    <xf numFmtId="0" fontId="73" fillId="0" borderId="51" xfId="0" applyFont="1" applyBorder="1" applyAlignment="1" applyProtection="1">
      <alignment horizontal="center" vertical="center"/>
      <protection locked="0"/>
    </xf>
    <xf numFmtId="171" fontId="70" fillId="0" borderId="51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71" fontId="70" fillId="0" borderId="0" xfId="0" applyNumberFormat="1" applyFont="1" applyBorder="1" applyAlignment="1" applyProtection="1">
      <alignment horizontal="center" vertical="center"/>
      <protection locked="0"/>
    </xf>
    <xf numFmtId="2" fontId="68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 vertical="center" indent="1"/>
      <protection locked="0"/>
    </xf>
    <xf numFmtId="0" fontId="68" fillId="0" borderId="0" xfId="0" applyNumberFormat="1" applyFont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right" vertical="center" indent="1"/>
      <protection locked="0"/>
    </xf>
    <xf numFmtId="0" fontId="68" fillId="0" borderId="0" xfId="0" applyFont="1" applyAlignment="1" applyProtection="1">
      <alignment/>
      <protection locked="0"/>
    </xf>
    <xf numFmtId="2" fontId="76" fillId="23" borderId="41" xfId="0" applyNumberFormat="1" applyFont="1" applyFill="1" applyBorder="1" applyAlignment="1" applyProtection="1">
      <alignment horizontal="center" vertical="center"/>
      <protection locked="0"/>
    </xf>
    <xf numFmtId="49" fontId="74" fillId="23" borderId="52" xfId="0" applyNumberFormat="1" applyFont="1" applyFill="1" applyBorder="1" applyAlignment="1" applyProtection="1">
      <alignment horizontal="center" vertical="center"/>
      <protection locked="0"/>
    </xf>
    <xf numFmtId="0" fontId="66" fillId="23" borderId="52" xfId="0" applyFont="1" applyFill="1" applyBorder="1" applyAlignment="1" applyProtection="1">
      <alignment horizontal="center" vertical="center"/>
      <protection locked="0"/>
    </xf>
    <xf numFmtId="0" fontId="73" fillId="23" borderId="52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Alignment="1" applyProtection="1">
      <alignment horizontal="center" vertical="center"/>
      <protection locked="0"/>
    </xf>
    <xf numFmtId="2" fontId="68" fillId="0" borderId="45" xfId="0" applyNumberFormat="1" applyFont="1" applyBorder="1" applyAlignment="1" applyProtection="1">
      <alignment horizontal="center" vertical="center"/>
      <protection locked="0"/>
    </xf>
    <xf numFmtId="0" fontId="70" fillId="0" borderId="33" xfId="0" applyFont="1" applyBorder="1" applyAlignment="1" applyProtection="1">
      <alignment horizontal="center" vertical="center"/>
      <protection locked="0"/>
    </xf>
    <xf numFmtId="0" fontId="77" fillId="0" borderId="33" xfId="0" applyFont="1" applyBorder="1" applyAlignment="1" applyProtection="1">
      <alignment horizontal="center" vertical="center"/>
      <protection locked="0"/>
    </xf>
    <xf numFmtId="0" fontId="68" fillId="0" borderId="33" xfId="0" applyNumberFormat="1" applyFont="1" applyBorder="1" applyAlignment="1" applyProtection="1">
      <alignment horizontal="center" vertical="center"/>
      <protection locked="0"/>
    </xf>
    <xf numFmtId="167" fontId="68" fillId="0" borderId="33" xfId="0" applyNumberFormat="1" applyFont="1" applyBorder="1" applyAlignment="1" applyProtection="1">
      <alignment horizontal="center" vertical="center"/>
      <protection locked="0"/>
    </xf>
    <xf numFmtId="167" fontId="68" fillId="0" borderId="46" xfId="0" applyNumberFormat="1" applyFont="1" applyBorder="1" applyAlignment="1" applyProtection="1">
      <alignment horizontal="center" vertical="center"/>
      <protection locked="0"/>
    </xf>
    <xf numFmtId="2" fontId="68" fillId="23" borderId="34" xfId="0" applyNumberFormat="1" applyFont="1" applyFill="1" applyBorder="1" applyAlignment="1" applyProtection="1">
      <alignment horizontal="center" vertical="center"/>
      <protection locked="0"/>
    </xf>
    <xf numFmtId="0" fontId="68" fillId="23" borderId="35" xfId="0" applyFont="1" applyFill="1" applyBorder="1" applyAlignment="1" applyProtection="1">
      <alignment horizontal="left" vertical="center" indent="1"/>
      <protection locked="0"/>
    </xf>
    <xf numFmtId="0" fontId="68" fillId="23" borderId="35" xfId="0" applyFont="1" applyFill="1" applyBorder="1" applyAlignment="1" applyProtection="1">
      <alignment horizontal="center" vertical="center"/>
      <protection locked="0"/>
    </xf>
    <xf numFmtId="0" fontId="73" fillId="23" borderId="35" xfId="0" applyNumberFormat="1" applyFont="1" applyFill="1" applyBorder="1" applyAlignment="1" applyProtection="1">
      <alignment horizontal="center" vertical="center"/>
      <protection locked="0"/>
    </xf>
    <xf numFmtId="167" fontId="68" fillId="23" borderId="35" xfId="0" applyNumberFormat="1" applyFont="1" applyFill="1" applyBorder="1" applyAlignment="1" applyProtection="1">
      <alignment horizontal="right" vertical="center" indent="1"/>
      <protection locked="0"/>
    </xf>
    <xf numFmtId="167" fontId="68" fillId="23" borderId="36" xfId="0" applyNumberFormat="1" applyFont="1" applyFill="1" applyBorder="1" applyAlignment="1" applyProtection="1">
      <alignment horizontal="right" vertical="center" indent="1"/>
      <protection locked="0"/>
    </xf>
    <xf numFmtId="3" fontId="68" fillId="0" borderId="12" xfId="0" applyNumberFormat="1" applyFont="1" applyBorder="1" applyAlignment="1" applyProtection="1">
      <alignment horizontal="center" vertical="center"/>
      <protection locked="0"/>
    </xf>
    <xf numFmtId="0" fontId="70" fillId="0" borderId="13" xfId="0" applyNumberFormat="1" applyFont="1" applyBorder="1" applyAlignment="1" applyProtection="1">
      <alignment horizontal="center" vertical="center"/>
      <protection locked="0"/>
    </xf>
    <xf numFmtId="167" fontId="68" fillId="0" borderId="13" xfId="0" applyNumberFormat="1" applyFont="1" applyBorder="1" applyAlignment="1" applyProtection="1">
      <alignment horizontal="right" vertical="center" indent="1"/>
      <protection locked="0"/>
    </xf>
    <xf numFmtId="167" fontId="68" fillId="0" borderId="14" xfId="0" applyNumberFormat="1" applyFont="1" applyBorder="1" applyAlignment="1" applyProtection="1">
      <alignment horizontal="right" vertical="center" indent="1"/>
      <protection locked="0"/>
    </xf>
    <xf numFmtId="2" fontId="68" fillId="0" borderId="15" xfId="0" applyNumberFormat="1" applyFont="1" applyBorder="1" applyAlignment="1" applyProtection="1">
      <alignment horizontal="center" vertical="center"/>
      <protection locked="0"/>
    </xf>
    <xf numFmtId="0" fontId="70" fillId="0" borderId="16" xfId="0" applyNumberFormat="1" applyFont="1" applyBorder="1" applyAlignment="1" applyProtection="1">
      <alignment horizontal="center" vertical="center"/>
      <protection locked="0"/>
    </xf>
    <xf numFmtId="167" fontId="68" fillId="0" borderId="16" xfId="0" applyNumberFormat="1" applyFont="1" applyBorder="1" applyAlignment="1" applyProtection="1">
      <alignment horizontal="right" vertical="center" indent="1"/>
      <protection locked="0"/>
    </xf>
    <xf numFmtId="167" fontId="68" fillId="0" borderId="17" xfId="0" applyNumberFormat="1" applyFont="1" applyBorder="1" applyAlignment="1" applyProtection="1">
      <alignment horizontal="right" vertical="center" indent="1"/>
      <protection locked="0"/>
    </xf>
    <xf numFmtId="2" fontId="68" fillId="0" borderId="24" xfId="0" applyNumberFormat="1" applyFont="1" applyBorder="1" applyAlignment="1" applyProtection="1">
      <alignment horizontal="center" vertical="center"/>
      <protection locked="0"/>
    </xf>
    <xf numFmtId="0" fontId="70" fillId="0" borderId="22" xfId="0" applyNumberFormat="1" applyFont="1" applyBorder="1" applyAlignment="1" applyProtection="1">
      <alignment horizontal="center" vertical="center"/>
      <protection locked="0"/>
    </xf>
    <xf numFmtId="167" fontId="68" fillId="0" borderId="22" xfId="0" applyNumberFormat="1" applyFont="1" applyBorder="1" applyAlignment="1" applyProtection="1">
      <alignment horizontal="right" vertical="center" indent="1"/>
      <protection locked="0"/>
    </xf>
    <xf numFmtId="167" fontId="68" fillId="0" borderId="23" xfId="0" applyNumberFormat="1" applyFont="1" applyBorder="1" applyAlignment="1" applyProtection="1">
      <alignment horizontal="right" vertical="center" indent="1"/>
      <protection locked="0"/>
    </xf>
    <xf numFmtId="3" fontId="68" fillId="0" borderId="15" xfId="0" applyNumberFormat="1" applyFont="1" applyBorder="1" applyAlignment="1" applyProtection="1">
      <alignment horizontal="center" vertical="center"/>
      <protection locked="0"/>
    </xf>
    <xf numFmtId="0" fontId="68" fillId="23" borderId="35" xfId="0" applyFont="1" applyFill="1" applyBorder="1" applyAlignment="1" applyProtection="1">
      <alignment horizontal="left" vertical="center" wrapText="1" indent="1"/>
      <protection locked="0"/>
    </xf>
    <xf numFmtId="2" fontId="68" fillId="0" borderId="11" xfId="0" applyNumberFormat="1" applyFont="1" applyBorder="1" applyAlignment="1" applyProtection="1">
      <alignment horizontal="center" vertical="center"/>
      <protection locked="0"/>
    </xf>
    <xf numFmtId="0" fontId="68" fillId="0" borderId="53" xfId="0" applyFont="1" applyBorder="1" applyAlignment="1" applyProtection="1">
      <alignment horizontal="right" vertical="center" indent="1"/>
      <protection locked="0"/>
    </xf>
    <xf numFmtId="0" fontId="68" fillId="0" borderId="54" xfId="0" applyFont="1" applyBorder="1" applyAlignment="1" applyProtection="1">
      <alignment horizontal="center" vertical="center"/>
      <protection locked="0"/>
    </xf>
    <xf numFmtId="0" fontId="73" fillId="0" borderId="51" xfId="0" applyNumberFormat="1" applyFont="1" applyBorder="1" applyAlignment="1" applyProtection="1">
      <alignment horizontal="center" vertical="center"/>
      <protection locked="0"/>
    </xf>
    <xf numFmtId="167" fontId="68" fillId="0" borderId="55" xfId="0" applyNumberFormat="1" applyFont="1" applyBorder="1" applyAlignment="1" applyProtection="1">
      <alignment horizontal="right" vertical="center" indent="1"/>
      <protection locked="0"/>
    </xf>
    <xf numFmtId="164" fontId="68" fillId="0" borderId="56" xfId="0" applyNumberFormat="1" applyFont="1" applyBorder="1" applyAlignment="1" applyProtection="1">
      <alignment horizontal="right" vertical="center" indent="2"/>
      <protection locked="0"/>
    </xf>
    <xf numFmtId="2" fontId="68" fillId="0" borderId="27" xfId="0" applyNumberFormat="1" applyFont="1" applyBorder="1" applyAlignment="1" applyProtection="1">
      <alignment horizontal="center" vertical="center"/>
      <protection locked="0"/>
    </xf>
    <xf numFmtId="0" fontId="68" fillId="0" borderId="28" xfId="0" applyFont="1" applyBorder="1" applyAlignment="1" applyProtection="1">
      <alignment horizontal="right" vertical="center" indent="1"/>
      <protection locked="0"/>
    </xf>
    <xf numFmtId="0" fontId="68" fillId="0" borderId="57" xfId="0" applyFont="1" applyBorder="1" applyAlignment="1" applyProtection="1">
      <alignment horizontal="center" vertical="center"/>
      <protection locked="0"/>
    </xf>
    <xf numFmtId="10" fontId="78" fillId="0" borderId="58" xfId="0" applyNumberFormat="1" applyFont="1" applyBorder="1" applyAlignment="1" applyProtection="1">
      <alignment horizontal="center" vertical="center"/>
      <protection locked="0"/>
    </xf>
    <xf numFmtId="167" fontId="68" fillId="0" borderId="59" xfId="0" applyNumberFormat="1" applyFont="1" applyBorder="1" applyAlignment="1" applyProtection="1">
      <alignment horizontal="right" vertical="center" indent="1"/>
      <protection locked="0"/>
    </xf>
    <xf numFmtId="164" fontId="68" fillId="0" borderId="60" xfId="0" applyNumberFormat="1" applyFont="1" applyBorder="1" applyAlignment="1" applyProtection="1">
      <alignment horizontal="right" vertical="center" indent="2"/>
      <protection locked="0"/>
    </xf>
    <xf numFmtId="2" fontId="71" fillId="0" borderId="61" xfId="0" applyNumberFormat="1" applyFont="1" applyBorder="1" applyAlignment="1" applyProtection="1">
      <alignment horizontal="center" vertical="center"/>
      <protection locked="0"/>
    </xf>
    <xf numFmtId="0" fontId="71" fillId="0" borderId="62" xfId="0" applyFont="1" applyBorder="1" applyAlignment="1" applyProtection="1">
      <alignment horizontal="right" vertical="center" indent="1"/>
      <protection locked="0"/>
    </xf>
    <xf numFmtId="0" fontId="71" fillId="0" borderId="63" xfId="0" applyFont="1" applyBorder="1" applyAlignment="1" applyProtection="1">
      <alignment horizontal="center" vertical="center"/>
      <protection locked="0"/>
    </xf>
    <xf numFmtId="0" fontId="73" fillId="0" borderId="52" xfId="0" applyNumberFormat="1" applyFont="1" applyBorder="1" applyAlignment="1" applyProtection="1">
      <alignment horizontal="center" vertical="center"/>
      <protection locked="0"/>
    </xf>
    <xf numFmtId="167" fontId="71" fillId="0" borderId="64" xfId="0" applyNumberFormat="1" applyFont="1" applyBorder="1" applyAlignment="1" applyProtection="1">
      <alignment horizontal="right" vertical="center" indent="1"/>
      <protection locked="0"/>
    </xf>
    <xf numFmtId="164" fontId="71" fillId="0" borderId="65" xfId="0" applyNumberFormat="1" applyFont="1" applyBorder="1" applyAlignment="1" applyProtection="1">
      <alignment horizontal="right" vertical="center" indent="2"/>
      <protection locked="0"/>
    </xf>
    <xf numFmtId="2" fontId="7" fillId="23" borderId="11" xfId="0" applyNumberFormat="1" applyFont="1" applyFill="1" applyBorder="1" applyAlignment="1" applyProtection="1">
      <alignment horizontal="center" vertical="center"/>
      <protection locked="0"/>
    </xf>
    <xf numFmtId="49" fontId="70" fillId="23" borderId="66" xfId="0" applyNumberFormat="1" applyFont="1" applyFill="1" applyBorder="1" applyAlignment="1" applyProtection="1">
      <alignment horizontal="center" vertical="center" wrapText="1"/>
      <protection locked="0"/>
    </xf>
    <xf numFmtId="0" fontId="66" fillId="23" borderId="67" xfId="0" applyFont="1" applyFill="1" applyBorder="1" applyAlignment="1" applyProtection="1">
      <alignment horizontal="center" vertical="center"/>
      <protection locked="0"/>
    </xf>
    <xf numFmtId="0" fontId="68" fillId="23" borderId="67" xfId="0" applyNumberFormat="1" applyFont="1" applyFill="1" applyBorder="1" applyAlignment="1" applyProtection="1">
      <alignment horizontal="center" vertical="center"/>
      <protection locked="0"/>
    </xf>
    <xf numFmtId="167" fontId="68" fillId="23" borderId="67" xfId="0" applyNumberFormat="1" applyFont="1" applyFill="1" applyBorder="1" applyAlignment="1" applyProtection="1">
      <alignment horizontal="right" vertical="center" indent="1"/>
      <protection locked="0"/>
    </xf>
    <xf numFmtId="164" fontId="73" fillId="23" borderId="68" xfId="0" applyNumberFormat="1" applyFont="1" applyFill="1" applyBorder="1" applyAlignment="1" applyProtection="1">
      <alignment horizontal="right" vertical="center" wrapText="1" indent="2"/>
      <protection locked="0"/>
    </xf>
    <xf numFmtId="0" fontId="66" fillId="0" borderId="34" xfId="0" applyFont="1" applyBorder="1" applyAlignment="1" applyProtection="1">
      <alignment horizontal="center" vertical="center"/>
      <protection locked="0"/>
    </xf>
    <xf numFmtId="0" fontId="68" fillId="0" borderId="35" xfId="0" applyFont="1" applyBorder="1" applyAlignment="1" applyProtection="1">
      <alignment horizontal="right" vertical="center" indent="2"/>
      <protection locked="0"/>
    </xf>
    <xf numFmtId="0" fontId="66" fillId="0" borderId="69" xfId="0" applyFont="1" applyBorder="1" applyAlignment="1" applyProtection="1">
      <alignment/>
      <protection locked="0"/>
    </xf>
    <xf numFmtId="0" fontId="66" fillId="0" borderId="48" xfId="0" applyFont="1" applyBorder="1" applyAlignment="1" applyProtection="1">
      <alignment horizontal="center" vertical="center"/>
      <protection locked="0"/>
    </xf>
    <xf numFmtId="0" fontId="66" fillId="0" borderId="48" xfId="0" applyFont="1" applyBorder="1" applyAlignment="1" applyProtection="1">
      <alignment/>
      <protection locked="0"/>
    </xf>
    <xf numFmtId="164" fontId="66" fillId="0" borderId="70" xfId="0" applyNumberFormat="1" applyFont="1" applyBorder="1" applyAlignment="1" applyProtection="1">
      <alignment horizontal="right" vertical="center" indent="2"/>
      <protection locked="0"/>
    </xf>
    <xf numFmtId="0" fontId="66" fillId="0" borderId="35" xfId="0" applyFont="1" applyBorder="1" applyAlignment="1" applyProtection="1">
      <alignment horizontal="right" vertical="center" indent="2"/>
      <protection locked="0"/>
    </xf>
    <xf numFmtId="10" fontId="66" fillId="0" borderId="48" xfId="0" applyNumberFormat="1" applyFont="1" applyBorder="1" applyAlignment="1" applyProtection="1">
      <alignment horizontal="center" vertical="center"/>
      <protection locked="0"/>
    </xf>
    <xf numFmtId="165" fontId="78" fillId="0" borderId="70" xfId="0" applyNumberFormat="1" applyFont="1" applyBorder="1" applyAlignment="1" applyProtection="1">
      <alignment horizontal="right" vertical="center" indent="2"/>
      <protection locked="0"/>
    </xf>
    <xf numFmtId="0" fontId="70" fillId="0" borderId="71" xfId="0" applyFont="1" applyBorder="1" applyAlignment="1" applyProtection="1">
      <alignment horizontal="center" vertical="center"/>
      <protection locked="0"/>
    </xf>
    <xf numFmtId="0" fontId="71" fillId="0" borderId="72" xfId="0" applyFont="1" applyBorder="1" applyAlignment="1" applyProtection="1">
      <alignment horizontal="right" vertical="center" indent="1"/>
      <protection locked="0"/>
    </xf>
    <xf numFmtId="0" fontId="68" fillId="0" borderId="73" xfId="0" applyFont="1" applyBorder="1" applyAlignment="1" applyProtection="1">
      <alignment horizontal="center" vertical="center"/>
      <protection locked="0"/>
    </xf>
    <xf numFmtId="0" fontId="73" fillId="0" borderId="74" xfId="0" applyNumberFormat="1" applyFont="1" applyBorder="1" applyAlignment="1" applyProtection="1">
      <alignment horizontal="center" vertical="center"/>
      <protection locked="0"/>
    </xf>
    <xf numFmtId="167" fontId="71" fillId="0" borderId="74" xfId="0" applyNumberFormat="1" applyFont="1" applyBorder="1" applyAlignment="1" applyProtection="1">
      <alignment horizontal="right" vertical="center" indent="1"/>
      <protection locked="0"/>
    </xf>
    <xf numFmtId="164" fontId="71" fillId="0" borderId="75" xfId="0" applyNumberFormat="1" applyFont="1" applyBorder="1" applyAlignment="1" applyProtection="1">
      <alignment horizontal="right" vertical="center" indent="2"/>
      <protection locked="0"/>
    </xf>
    <xf numFmtId="2" fontId="3" fillId="34" borderId="45" xfId="0" applyNumberFormat="1" applyFont="1" applyFill="1" applyBorder="1" applyAlignment="1" applyProtection="1">
      <alignment horizontal="center" vertical="center"/>
      <protection locked="0"/>
    </xf>
    <xf numFmtId="49" fontId="74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76" xfId="0" applyFont="1" applyFill="1" applyBorder="1" applyAlignment="1" applyProtection="1">
      <alignment horizontal="center" vertical="center" wrapText="1"/>
      <protection locked="0"/>
    </xf>
    <xf numFmtId="167" fontId="73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77" xfId="0" applyFont="1" applyBorder="1" applyAlignment="1" applyProtection="1">
      <alignment horizontal="center" vertical="center"/>
      <protection locked="0"/>
    </xf>
    <xf numFmtId="0" fontId="66" fillId="0" borderId="25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164" fontId="66" fillId="0" borderId="44" xfId="0" applyNumberFormat="1" applyFont="1" applyBorder="1" applyAlignment="1" applyProtection="1">
      <alignment horizontal="right" vertical="center" indent="2"/>
      <protection locked="0"/>
    </xf>
    <xf numFmtId="0" fontId="66" fillId="0" borderId="78" xfId="0" applyFont="1" applyBorder="1" applyAlignment="1" applyProtection="1">
      <alignment horizontal="center" vertical="center"/>
      <protection locked="0"/>
    </xf>
    <xf numFmtId="164" fontId="66" fillId="0" borderId="0" xfId="0" applyNumberFormat="1" applyFont="1" applyAlignment="1" applyProtection="1">
      <alignment horizontal="right" vertical="center" indent="2"/>
      <protection locked="0"/>
    </xf>
    <xf numFmtId="0" fontId="66" fillId="0" borderId="79" xfId="0" applyFont="1" applyBorder="1" applyAlignment="1" applyProtection="1">
      <alignment horizontal="center" vertical="center"/>
      <protection locked="0"/>
    </xf>
    <xf numFmtId="0" fontId="79" fillId="0" borderId="76" xfId="0" applyFont="1" applyBorder="1" applyAlignment="1" applyProtection="1">
      <alignment horizontal="left" vertical="center" indent="2"/>
      <protection locked="0"/>
    </xf>
    <xf numFmtId="0" fontId="66" fillId="0" borderId="76" xfId="0" applyFont="1" applyBorder="1" applyAlignment="1" applyProtection="1">
      <alignment horizontal="center" vertical="center"/>
      <protection locked="0"/>
    </xf>
    <xf numFmtId="164" fontId="66" fillId="0" borderId="76" xfId="0" applyNumberFormat="1" applyFont="1" applyBorder="1" applyAlignment="1" applyProtection="1">
      <alignment horizontal="right" vertical="center" indent="2"/>
      <protection locked="0"/>
    </xf>
    <xf numFmtId="164" fontId="66" fillId="0" borderId="77" xfId="0" applyNumberFormat="1" applyFont="1" applyBorder="1" applyAlignment="1" applyProtection="1">
      <alignment horizontal="right" vertical="center" indent="2"/>
      <protection locked="0"/>
    </xf>
    <xf numFmtId="0" fontId="79" fillId="0" borderId="16" xfId="0" applyFont="1" applyBorder="1" applyAlignment="1" applyProtection="1">
      <alignment horizontal="left" vertical="center" indent="2"/>
      <protection locked="0"/>
    </xf>
    <xf numFmtId="164" fontId="66" fillId="0" borderId="17" xfId="0" applyNumberFormat="1" applyFont="1" applyBorder="1" applyAlignment="1" applyProtection="1">
      <alignment horizontal="right" vertical="center" indent="2"/>
      <protection locked="0"/>
    </xf>
    <xf numFmtId="0" fontId="79" fillId="0" borderId="19" xfId="0" applyFont="1" applyBorder="1" applyAlignment="1" applyProtection="1">
      <alignment horizontal="left" vertical="center" indent="2"/>
      <protection locked="0"/>
    </xf>
    <xf numFmtId="164" fontId="66" fillId="0" borderId="19" xfId="0" applyNumberFormat="1" applyFont="1" applyBorder="1" applyAlignment="1" applyProtection="1">
      <alignment horizontal="right" vertical="center" indent="2"/>
      <protection locked="0"/>
    </xf>
    <xf numFmtId="164" fontId="66" fillId="0" borderId="20" xfId="0" applyNumberFormat="1" applyFont="1" applyBorder="1" applyAlignment="1" applyProtection="1">
      <alignment horizontal="right" vertical="center" indent="2"/>
      <protection locked="0"/>
    </xf>
    <xf numFmtId="0" fontId="71" fillId="34" borderId="37" xfId="0" applyFont="1" applyFill="1" applyBorder="1" applyAlignment="1" applyProtection="1">
      <alignment horizontal="center" vertical="center"/>
      <protection locked="0"/>
    </xf>
    <xf numFmtId="0" fontId="71" fillId="34" borderId="38" xfId="0" applyFont="1" applyFill="1" applyBorder="1" applyAlignment="1" applyProtection="1">
      <alignment horizontal="left" vertical="center" indent="2"/>
      <protection locked="0"/>
    </xf>
    <xf numFmtId="0" fontId="71" fillId="34" borderId="39" xfId="0" applyFont="1" applyFill="1" applyBorder="1" applyAlignment="1" applyProtection="1">
      <alignment/>
      <protection locked="0"/>
    </xf>
    <xf numFmtId="0" fontId="68" fillId="34" borderId="39" xfId="0" applyFont="1" applyFill="1" applyBorder="1" applyAlignment="1" applyProtection="1">
      <alignment horizontal="center" vertical="center"/>
      <protection locked="0"/>
    </xf>
    <xf numFmtId="164" fontId="71" fillId="34" borderId="40" xfId="0" applyNumberFormat="1" applyFont="1" applyFill="1" applyBorder="1" applyAlignment="1" applyProtection="1">
      <alignment horizontal="right" vertical="center" indent="2"/>
      <protection locked="0"/>
    </xf>
    <xf numFmtId="0" fontId="80" fillId="0" borderId="0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left" vertical="center" wrapText="1" indent="1"/>
      <protection locked="0"/>
    </xf>
    <xf numFmtId="49" fontId="68" fillId="0" borderId="26" xfId="0" applyNumberFormat="1" applyFont="1" applyBorder="1" applyAlignment="1" applyProtection="1">
      <alignment horizontal="center" vertical="center" wrapText="1"/>
      <protection locked="0"/>
    </xf>
    <xf numFmtId="0" fontId="68" fillId="23" borderId="32" xfId="0" applyFont="1" applyFill="1" applyBorder="1" applyAlignment="1" applyProtection="1">
      <alignment horizontal="center" vertical="center"/>
      <protection locked="0"/>
    </xf>
    <xf numFmtId="49" fontId="73" fillId="23" borderId="32" xfId="0" applyNumberFormat="1" applyFont="1" applyFill="1" applyBorder="1" applyAlignment="1" applyProtection="1">
      <alignment horizontal="center" vertical="center"/>
      <protection locked="0"/>
    </xf>
    <xf numFmtId="49" fontId="68" fillId="0" borderId="80" xfId="0" applyNumberFormat="1" applyFont="1" applyBorder="1" applyAlignment="1" applyProtection="1">
      <alignment horizontal="center" vertical="center" wrapText="1"/>
      <protection locked="0"/>
    </xf>
    <xf numFmtId="167" fontId="68" fillId="23" borderId="62" xfId="0" applyNumberFormat="1" applyFont="1" applyFill="1" applyBorder="1" applyAlignment="1" applyProtection="1">
      <alignment horizontal="right" vertical="center" indent="1"/>
      <protection locked="0"/>
    </xf>
    <xf numFmtId="167" fontId="68" fillId="23" borderId="81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53" xfId="0" applyFont="1" applyFill="1" applyBorder="1" applyAlignment="1" applyProtection="1">
      <alignment horizontal="center" vertical="center"/>
      <protection locked="0"/>
    </xf>
    <xf numFmtId="49" fontId="73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77" fillId="23" borderId="32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27" xfId="0" applyNumberFormat="1" applyFont="1" applyBorder="1" applyAlignment="1" applyProtection="1">
      <alignment horizontal="center" vertical="center"/>
      <protection locked="0"/>
    </xf>
    <xf numFmtId="0" fontId="70" fillId="0" borderId="59" xfId="0" applyFont="1" applyBorder="1" applyAlignment="1" applyProtection="1">
      <alignment horizontal="center" vertical="center"/>
      <protection locked="0"/>
    </xf>
    <xf numFmtId="165" fontId="66" fillId="0" borderId="28" xfId="0" applyNumberFormat="1" applyFont="1" applyBorder="1" applyAlignment="1" applyProtection="1">
      <alignment horizontal="center" vertical="center"/>
      <protection locked="0"/>
    </xf>
    <xf numFmtId="165" fontId="66" fillId="0" borderId="58" xfId="0" applyNumberFormat="1" applyFont="1" applyBorder="1" applyAlignment="1" applyProtection="1">
      <alignment horizontal="center" vertical="center"/>
      <protection locked="0"/>
    </xf>
    <xf numFmtId="3" fontId="70" fillId="0" borderId="82" xfId="0" applyNumberFormat="1" applyFont="1" applyBorder="1" applyAlignment="1" applyProtection="1">
      <alignment horizontal="center" vertical="center"/>
      <protection locked="0"/>
    </xf>
    <xf numFmtId="0" fontId="70" fillId="0" borderId="83" xfId="0" applyFont="1" applyBorder="1" applyAlignment="1" applyProtection="1">
      <alignment horizontal="center" vertical="center"/>
      <protection locked="0"/>
    </xf>
    <xf numFmtId="0" fontId="73" fillId="0" borderId="84" xfId="0" applyFont="1" applyBorder="1" applyAlignment="1" applyProtection="1">
      <alignment horizontal="center" vertical="center"/>
      <protection locked="0"/>
    </xf>
    <xf numFmtId="171" fontId="70" fillId="0" borderId="84" xfId="0" applyNumberFormat="1" applyFont="1" applyBorder="1" applyAlignment="1" applyProtection="1">
      <alignment horizontal="center" vertical="center"/>
      <protection locked="0"/>
    </xf>
    <xf numFmtId="164" fontId="66" fillId="23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46" applyNumberFormat="1" applyFont="1" applyBorder="1" applyAlignment="1" applyProtection="1">
      <alignment horizontal="center" vertical="center" wrapText="1"/>
      <protection locked="0"/>
    </xf>
    <xf numFmtId="0" fontId="13" fillId="0" borderId="15" xfId="46" applyNumberFormat="1" applyFont="1" applyBorder="1" applyAlignment="1" applyProtection="1">
      <alignment horizontal="center" vertical="center" wrapText="1"/>
      <protection locked="0"/>
    </xf>
    <xf numFmtId="0" fontId="13" fillId="0" borderId="15" xfId="47" applyNumberFormat="1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3" fillId="0" borderId="18" xfId="46" applyNumberFormat="1" applyFont="1" applyBorder="1" applyAlignment="1" applyProtection="1">
      <alignment horizontal="center" vertical="center" wrapText="1"/>
      <protection locked="0"/>
    </xf>
    <xf numFmtId="49" fontId="74" fillId="0" borderId="85" xfId="0" applyNumberFormat="1" applyFont="1" applyBorder="1" applyAlignment="1" applyProtection="1">
      <alignment horizontal="center" vertical="center" wrapText="1"/>
      <protection locked="0"/>
    </xf>
    <xf numFmtId="3" fontId="78" fillId="0" borderId="76" xfId="0" applyNumberFormat="1" applyFont="1" applyBorder="1" applyAlignment="1" applyProtection="1">
      <alignment horizontal="center" vertical="center"/>
      <protection locked="0"/>
    </xf>
    <xf numFmtId="3" fontId="78" fillId="0" borderId="16" xfId="0" applyNumberFormat="1" applyFont="1" applyBorder="1" applyAlignment="1" applyProtection="1">
      <alignment horizontal="center" vertical="center"/>
      <protection locked="0"/>
    </xf>
    <xf numFmtId="3" fontId="78" fillId="0" borderId="19" xfId="0" applyNumberFormat="1" applyFont="1" applyBorder="1" applyAlignment="1" applyProtection="1">
      <alignment horizontal="center" vertical="center"/>
      <protection locked="0"/>
    </xf>
    <xf numFmtId="171" fontId="66" fillId="0" borderId="0" xfId="0" applyNumberFormat="1" applyFont="1" applyAlignment="1" applyProtection="1">
      <alignment vertical="center"/>
      <protection locked="0"/>
    </xf>
    <xf numFmtId="167" fontId="66" fillId="0" borderId="0" xfId="0" applyNumberFormat="1" applyFont="1" applyAlignment="1" applyProtection="1">
      <alignment vertical="center"/>
      <protection locked="0"/>
    </xf>
    <xf numFmtId="0" fontId="68" fillId="0" borderId="31" xfId="0" applyFont="1" applyBorder="1" applyAlignment="1" applyProtection="1">
      <alignment horizontal="right" vertical="center" wrapText="1"/>
      <protection locked="0"/>
    </xf>
    <xf numFmtId="0" fontId="70" fillId="0" borderId="33" xfId="0" applyFont="1" applyBorder="1" applyAlignment="1" applyProtection="1">
      <alignment horizontal="left" vertical="center" wrapText="1"/>
      <protection locked="0"/>
    </xf>
    <xf numFmtId="0" fontId="68" fillId="0" borderId="33" xfId="0" applyFont="1" applyBorder="1" applyAlignment="1" applyProtection="1">
      <alignment vertical="center"/>
      <protection locked="0"/>
    </xf>
    <xf numFmtId="0" fontId="19" fillId="23" borderId="48" xfId="0" applyFont="1" applyFill="1" applyBorder="1" applyAlignment="1" applyProtection="1">
      <alignment horizontal="left" vertical="center" wrapText="1"/>
      <protection locked="0"/>
    </xf>
    <xf numFmtId="171" fontId="66" fillId="23" borderId="48" xfId="0" applyNumberFormat="1" applyFont="1" applyFill="1" applyBorder="1" applyAlignment="1" applyProtection="1">
      <alignment vertical="center"/>
      <protection locked="0"/>
    </xf>
    <xf numFmtId="0" fontId="66" fillId="23" borderId="48" xfId="0" applyFont="1" applyFill="1" applyBorder="1" applyAlignment="1" applyProtection="1">
      <alignment vertical="center"/>
      <protection locked="0"/>
    </xf>
    <xf numFmtId="167" fontId="66" fillId="23" borderId="48" xfId="0" applyNumberFormat="1" applyFont="1" applyFill="1" applyBorder="1" applyAlignment="1" applyProtection="1">
      <alignment vertical="center"/>
      <protection locked="0"/>
    </xf>
    <xf numFmtId="0" fontId="66" fillId="23" borderId="70" xfId="0" applyFont="1" applyFill="1" applyBorder="1" applyAlignment="1" applyProtection="1">
      <alignment vertical="center"/>
      <protection locked="0"/>
    </xf>
    <xf numFmtId="0" fontId="66" fillId="0" borderId="43" xfId="0" applyFont="1" applyFill="1" applyBorder="1" applyAlignment="1" applyProtection="1">
      <alignment horizontal="left" vertical="center" wrapText="1"/>
      <protection locked="0"/>
    </xf>
    <xf numFmtId="167" fontId="66" fillId="0" borderId="43" xfId="0" applyNumberFormat="1" applyFont="1" applyBorder="1" applyAlignment="1" applyProtection="1">
      <alignment horizontal="right" vertical="center"/>
      <protection locked="0"/>
    </xf>
    <xf numFmtId="173" fontId="66" fillId="0" borderId="43" xfId="0" applyNumberFormat="1" applyFont="1" applyBorder="1" applyAlignment="1" applyProtection="1">
      <alignment horizontal="right" vertical="center"/>
      <protection locked="0"/>
    </xf>
    <xf numFmtId="173" fontId="66" fillId="0" borderId="86" xfId="0" applyNumberFormat="1" applyFont="1" applyBorder="1" applyAlignment="1" applyProtection="1">
      <alignment horizontal="right" vertical="center"/>
      <protection locked="0"/>
    </xf>
    <xf numFmtId="0" fontId="66" fillId="0" borderId="16" xfId="0" applyFont="1" applyBorder="1" applyAlignment="1" applyProtection="1">
      <alignment horizontal="left" vertical="center" wrapText="1"/>
      <protection locked="0"/>
    </xf>
    <xf numFmtId="173" fontId="66" fillId="34" borderId="16" xfId="0" applyNumberFormat="1" applyFont="1" applyFill="1" applyBorder="1" applyAlignment="1" applyProtection="1">
      <alignment horizontal="right" vertical="center"/>
      <protection locked="0"/>
    </xf>
    <xf numFmtId="0" fontId="66" fillId="0" borderId="16" xfId="0" applyFont="1" applyFill="1" applyBorder="1" applyAlignment="1" applyProtection="1">
      <alignment horizontal="left" vertical="center" wrapText="1"/>
      <protection locked="0"/>
    </xf>
    <xf numFmtId="173" fontId="66" fillId="0" borderId="16" xfId="0" applyNumberFormat="1" applyFont="1" applyBorder="1" applyAlignment="1" applyProtection="1">
      <alignment horizontal="right" vertical="center"/>
      <protection locked="0"/>
    </xf>
    <xf numFmtId="173" fontId="6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6" xfId="48" applyFont="1" applyFill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2" xfId="48" applyFont="1" applyFill="1" applyBorder="1" applyAlignment="1" applyProtection="1">
      <alignment horizontal="left" vertical="center"/>
      <protection locked="0"/>
    </xf>
    <xf numFmtId="167" fontId="66" fillId="0" borderId="22" xfId="0" applyNumberFormat="1" applyFont="1" applyBorder="1" applyAlignment="1" applyProtection="1">
      <alignment horizontal="right" vertical="center"/>
      <protection locked="0"/>
    </xf>
    <xf numFmtId="173" fontId="66" fillId="34" borderId="22" xfId="0" applyNumberFormat="1" applyFont="1" applyFill="1" applyBorder="1" applyAlignment="1" applyProtection="1">
      <alignment horizontal="right" vertical="center"/>
      <protection locked="0"/>
    </xf>
    <xf numFmtId="0" fontId="66" fillId="0" borderId="22" xfId="0" applyFont="1" applyBorder="1" applyAlignment="1" applyProtection="1">
      <alignment vertical="center"/>
      <protection locked="0"/>
    </xf>
    <xf numFmtId="173" fontId="66" fillId="33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43" xfId="48" applyFont="1" applyFill="1" applyBorder="1" applyAlignment="1" applyProtection="1">
      <alignment horizontal="left" vertical="center"/>
      <protection locked="0"/>
    </xf>
    <xf numFmtId="173" fontId="66" fillId="34" borderId="43" xfId="0" applyNumberFormat="1" applyFont="1" applyFill="1" applyBorder="1" applyAlignment="1" applyProtection="1">
      <alignment horizontal="right" vertical="center"/>
      <protection locked="0"/>
    </xf>
    <xf numFmtId="0" fontId="66" fillId="0" borderId="43" xfId="0" applyFont="1" applyBorder="1" applyAlignment="1" applyProtection="1">
      <alignment vertical="center"/>
      <protection locked="0"/>
    </xf>
    <xf numFmtId="173" fontId="66" fillId="33" borderId="86" xfId="0" applyNumberFormat="1" applyFont="1" applyFill="1" applyBorder="1" applyAlignment="1" applyProtection="1">
      <alignment horizontal="right" vertical="center"/>
      <protection locked="0"/>
    </xf>
    <xf numFmtId="0" fontId="70" fillId="0" borderId="66" xfId="0" applyFont="1" applyBorder="1" applyAlignment="1" applyProtection="1">
      <alignment horizontal="right" vertical="center"/>
      <protection locked="0"/>
    </xf>
    <xf numFmtId="171" fontId="70" fillId="0" borderId="51" xfId="0" applyNumberFormat="1" applyFont="1" applyBorder="1" applyAlignment="1" applyProtection="1">
      <alignment vertical="center"/>
      <protection locked="0"/>
    </xf>
    <xf numFmtId="0" fontId="70" fillId="0" borderId="51" xfId="0" applyFont="1" applyBorder="1" applyAlignment="1" applyProtection="1">
      <alignment vertical="center"/>
      <protection locked="0"/>
    </xf>
    <xf numFmtId="164" fontId="70" fillId="34" borderId="53" xfId="0" applyNumberFormat="1" applyFont="1" applyFill="1" applyBorder="1" applyAlignment="1" applyProtection="1">
      <alignment horizontal="right" vertical="center"/>
      <protection locked="0"/>
    </xf>
    <xf numFmtId="164" fontId="70" fillId="33" borderId="46" xfId="0" applyNumberFormat="1" applyFont="1" applyFill="1" applyBorder="1" applyAlignment="1" applyProtection="1">
      <alignment horizontal="right" vertical="center"/>
      <protection locked="0"/>
    </xf>
    <xf numFmtId="0" fontId="66" fillId="0" borderId="57" xfId="0" applyFont="1" applyBorder="1" applyAlignment="1" applyProtection="1">
      <alignment horizontal="right" vertical="center"/>
      <protection locked="0"/>
    </xf>
    <xf numFmtId="171" fontId="70" fillId="0" borderId="0" xfId="0" applyNumberFormat="1" applyFont="1" applyBorder="1" applyAlignment="1" applyProtection="1">
      <alignment vertical="center"/>
      <protection locked="0"/>
    </xf>
    <xf numFmtId="164" fontId="70" fillId="34" borderId="28" xfId="0" applyNumberFormat="1" applyFont="1" applyFill="1" applyBorder="1" applyAlignment="1" applyProtection="1">
      <alignment horizontal="right" vertical="center"/>
      <protection locked="0"/>
    </xf>
    <xf numFmtId="0" fontId="70" fillId="0" borderId="57" xfId="0" applyFont="1" applyBorder="1" applyAlignment="1" applyProtection="1">
      <alignment vertical="center"/>
      <protection locked="0"/>
    </xf>
    <xf numFmtId="164" fontId="70" fillId="33" borderId="60" xfId="0" applyNumberFormat="1" applyFont="1" applyFill="1" applyBorder="1" applyAlignment="1" applyProtection="1">
      <alignment horizontal="right" vertical="center"/>
      <protection locked="0"/>
    </xf>
    <xf numFmtId="0" fontId="70" fillId="0" borderId="87" xfId="0" applyFont="1" applyBorder="1" applyAlignment="1" applyProtection="1">
      <alignment horizontal="right" vertical="center"/>
      <protection locked="0"/>
    </xf>
    <xf numFmtId="171" fontId="70" fillId="0" borderId="84" xfId="0" applyNumberFormat="1" applyFont="1" applyBorder="1" applyAlignment="1" applyProtection="1">
      <alignment vertical="center"/>
      <protection locked="0"/>
    </xf>
    <xf numFmtId="0" fontId="70" fillId="0" borderId="84" xfId="0" applyFont="1" applyBorder="1" applyAlignment="1" applyProtection="1">
      <alignment vertical="center"/>
      <protection locked="0"/>
    </xf>
    <xf numFmtId="164" fontId="70" fillId="34" borderId="85" xfId="0" applyNumberFormat="1" applyFont="1" applyFill="1" applyBorder="1" applyAlignment="1" applyProtection="1">
      <alignment horizontal="right" vertical="center"/>
      <protection locked="0"/>
    </xf>
    <xf numFmtId="164" fontId="70" fillId="33" borderId="88" xfId="0" applyNumberFormat="1" applyFont="1" applyFill="1" applyBorder="1" applyAlignment="1" applyProtection="1">
      <alignment horizontal="right" vertical="center"/>
      <protection locked="0"/>
    </xf>
    <xf numFmtId="0" fontId="66" fillId="0" borderId="19" xfId="0" applyFont="1" applyBorder="1" applyAlignment="1" applyProtection="1">
      <alignment horizontal="left" vertical="center" indent="1"/>
      <protection locked="0"/>
    </xf>
    <xf numFmtId="0" fontId="66" fillId="0" borderId="89" xfId="0" applyFont="1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66" fillId="0" borderId="90" xfId="0" applyFont="1" applyBorder="1" applyAlignment="1" applyProtection="1">
      <alignment horizontal="left" vertical="center" wrapText="1" indent="1"/>
      <protection locked="0"/>
    </xf>
    <xf numFmtId="0" fontId="0" fillId="0" borderId="91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66" fillId="0" borderId="16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49" fontId="74" fillId="0" borderId="93" xfId="0" applyNumberFormat="1" applyFont="1" applyBorder="1" applyAlignment="1" applyProtection="1">
      <alignment horizontal="center" vertical="center" wrapText="1"/>
      <protection locked="0"/>
    </xf>
    <xf numFmtId="0" fontId="0" fillId="0" borderId="8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70" fillId="0" borderId="94" xfId="0" applyNumberFormat="1" applyFont="1" applyBorder="1" applyAlignment="1" applyProtection="1">
      <alignment horizontal="center" vertical="center" wrapText="1"/>
      <protection locked="0"/>
    </xf>
    <xf numFmtId="0" fontId="82" fillId="0" borderId="95" xfId="0" applyFont="1" applyBorder="1" applyAlignment="1">
      <alignment horizontal="center" vertical="center" wrapText="1"/>
    </xf>
    <xf numFmtId="49" fontId="68" fillId="0" borderId="96" xfId="0" applyNumberFormat="1" applyFont="1" applyBorder="1" applyAlignment="1" applyProtection="1">
      <alignment horizontal="center" vertical="center" wrapText="1"/>
      <protection locked="0"/>
    </xf>
    <xf numFmtId="0" fontId="83" fillId="0" borderId="97" xfId="0" applyFont="1" applyBorder="1" applyAlignment="1">
      <alignment horizontal="center" vertical="center" wrapText="1"/>
    </xf>
    <xf numFmtId="49" fontId="68" fillId="0" borderId="47" xfId="0" applyNumberFormat="1" applyFont="1" applyBorder="1" applyAlignment="1" applyProtection="1">
      <alignment horizontal="center" vertical="center" wrapText="1"/>
      <protection locked="0"/>
    </xf>
    <xf numFmtId="0" fontId="83" fillId="0" borderId="70" xfId="0" applyFont="1" applyBorder="1" applyAlignment="1">
      <alignment horizontal="center" vertical="center" wrapText="1"/>
    </xf>
    <xf numFmtId="49" fontId="68" fillId="0" borderId="98" xfId="0" applyNumberFormat="1" applyFont="1" applyBorder="1" applyAlignment="1" applyProtection="1">
      <alignment horizontal="center" vertical="center" wrapText="1"/>
      <protection locked="0"/>
    </xf>
    <xf numFmtId="0" fontId="83" fillId="0" borderId="99" xfId="0" applyFont="1" applyBorder="1" applyAlignment="1">
      <alignment horizontal="center" vertical="center" wrapText="1"/>
    </xf>
    <xf numFmtId="0" fontId="83" fillId="0" borderId="100" xfId="0" applyFont="1" applyBorder="1" applyAlignment="1">
      <alignment horizontal="center" vertical="center" wrapText="1"/>
    </xf>
    <xf numFmtId="0" fontId="83" fillId="0" borderId="101" xfId="0" applyFont="1" applyBorder="1" applyAlignment="1">
      <alignment horizontal="center" vertical="center" wrapText="1"/>
    </xf>
    <xf numFmtId="0" fontId="66" fillId="23" borderId="53" xfId="0" applyFont="1" applyFill="1" applyBorder="1" applyAlignment="1" applyProtection="1">
      <alignment horizontal="center" vertical="center" wrapText="1"/>
      <protection locked="0"/>
    </xf>
    <xf numFmtId="0" fontId="66" fillId="23" borderId="56" xfId="0" applyFont="1" applyFill="1" applyBorder="1" applyAlignment="1" applyProtection="1">
      <alignment horizontal="center" vertical="center" wrapText="1"/>
      <protection locked="0"/>
    </xf>
    <xf numFmtId="0" fontId="66" fillId="0" borderId="25" xfId="0" applyFont="1" applyBorder="1" applyAlignment="1" applyProtection="1">
      <alignment horizontal="right" vertical="center" indent="2"/>
      <protection locked="0"/>
    </xf>
    <xf numFmtId="0" fontId="66" fillId="0" borderId="10" xfId="0" applyFont="1" applyBorder="1" applyAlignment="1" applyProtection="1">
      <alignment horizontal="right" vertical="center" indent="2"/>
      <protection locked="0"/>
    </xf>
    <xf numFmtId="0" fontId="66" fillId="34" borderId="53" xfId="0" applyFont="1" applyFill="1" applyBorder="1" applyAlignment="1" applyProtection="1">
      <alignment horizontal="center" vertical="center" wrapText="1"/>
      <protection locked="0"/>
    </xf>
    <xf numFmtId="0" fontId="66" fillId="34" borderId="56" xfId="0" applyFont="1" applyFill="1" applyBorder="1" applyAlignment="1" applyProtection="1">
      <alignment horizontal="center" vertical="center" wrapText="1"/>
      <protection locked="0"/>
    </xf>
    <xf numFmtId="0" fontId="70" fillId="0" borderId="69" xfId="0" applyFont="1" applyBorder="1" applyAlignment="1" applyProtection="1">
      <alignment horizontal="left" vertical="center" wrapText="1" indent="1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02" xfId="0" applyBorder="1" applyAlignment="1" applyProtection="1">
      <alignment/>
      <protection locked="0"/>
    </xf>
    <xf numFmtId="0" fontId="66" fillId="0" borderId="34" xfId="0" applyFont="1" applyBorder="1" applyAlignment="1" applyProtection="1">
      <alignment horizontal="right" vertical="center" indent="2"/>
      <protection locked="0"/>
    </xf>
    <xf numFmtId="0" fontId="66" fillId="0" borderId="35" xfId="0" applyFont="1" applyBorder="1" applyAlignment="1" applyProtection="1">
      <alignment horizontal="right" vertical="center" indent="2"/>
      <protection locked="0"/>
    </xf>
    <xf numFmtId="0" fontId="71" fillId="35" borderId="28" xfId="0" applyFont="1" applyFill="1" applyBorder="1" applyAlignment="1" applyProtection="1">
      <alignment horizontal="left" vertical="center" wrapText="1" indent="1"/>
      <protection locked="0"/>
    </xf>
    <xf numFmtId="0" fontId="66" fillId="33" borderId="53" xfId="0" applyFont="1" applyFill="1" applyBorder="1" applyAlignment="1" applyProtection="1">
      <alignment horizontal="center" vertical="center" wrapText="1"/>
      <protection locked="0"/>
    </xf>
    <xf numFmtId="0" fontId="66" fillId="33" borderId="56" xfId="0" applyFont="1" applyFill="1" applyBorder="1" applyAlignment="1" applyProtection="1">
      <alignment horizontal="center" vertical="center" wrapText="1"/>
      <protection locked="0"/>
    </xf>
    <xf numFmtId="0" fontId="66" fillId="0" borderId="103" xfId="0" applyFont="1" applyBorder="1" applyAlignment="1" applyProtection="1">
      <alignment horizontal="left" vertical="center" wrapText="1" indent="2"/>
      <protection locked="0"/>
    </xf>
    <xf numFmtId="0" fontId="66" fillId="0" borderId="104" xfId="0" applyFont="1" applyBorder="1" applyAlignment="1" applyProtection="1">
      <alignment horizontal="left" vertical="center" wrapText="1" indent="2"/>
      <protection locked="0"/>
    </xf>
    <xf numFmtId="0" fontId="68" fillId="35" borderId="28" xfId="0" applyFont="1" applyFill="1" applyBorder="1" applyAlignment="1" applyProtection="1">
      <alignment horizontal="center" vertical="center" wrapText="1"/>
      <protection locked="0"/>
    </xf>
    <xf numFmtId="0" fontId="68" fillId="35" borderId="60" xfId="0" applyFont="1" applyFill="1" applyBorder="1" applyAlignment="1" applyProtection="1">
      <alignment horizontal="center" vertical="center" wrapText="1"/>
      <protection locked="0"/>
    </xf>
    <xf numFmtId="0" fontId="66" fillId="0" borderId="89" xfId="0" applyFont="1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05" xfId="0" applyBorder="1" applyAlignment="1" applyProtection="1">
      <alignment/>
      <protection locked="0"/>
    </xf>
    <xf numFmtId="0" fontId="66" fillId="0" borderId="29" xfId="0" applyFont="1" applyBorder="1" applyAlignment="1" applyProtection="1">
      <alignment horizontal="right" vertical="center" indent="2"/>
      <protection locked="0"/>
    </xf>
    <xf numFmtId="0" fontId="66" fillId="0" borderId="30" xfId="0" applyFont="1" applyBorder="1" applyAlignment="1" applyProtection="1">
      <alignment horizontal="right" vertical="center" indent="2"/>
      <protection locked="0"/>
    </xf>
    <xf numFmtId="49" fontId="66" fillId="0" borderId="106" xfId="0" applyNumberFormat="1" applyFont="1" applyBorder="1" applyAlignment="1" applyProtection="1">
      <alignment horizontal="left" vertical="center" wrapText="1" indent="1"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0" fontId="66" fillId="0" borderId="13" xfId="0" applyFont="1" applyBorder="1" applyAlignment="1" applyProtection="1">
      <alignment horizontal="left" vertical="center" indent="1"/>
      <protection locked="0"/>
    </xf>
    <xf numFmtId="0" fontId="70" fillId="0" borderId="53" xfId="0" applyFont="1" applyFill="1" applyBorder="1" applyAlignment="1" applyProtection="1">
      <alignment horizontal="left" vertical="center" wrapText="1" indent="1"/>
      <protection locked="0"/>
    </xf>
    <xf numFmtId="0" fontId="82" fillId="0" borderId="53" xfId="0" applyFont="1" applyFill="1" applyBorder="1" applyAlignment="1" applyProtection="1">
      <alignment horizontal="left" vertical="center" indent="1"/>
      <protection locked="0"/>
    </xf>
    <xf numFmtId="0" fontId="82" fillId="0" borderId="56" xfId="0" applyFont="1" applyFill="1" applyBorder="1" applyAlignment="1" applyProtection="1">
      <alignment horizontal="left" vertical="center" indent="1"/>
      <protection locked="0"/>
    </xf>
    <xf numFmtId="0" fontId="84" fillId="0" borderId="109" xfId="0" applyFont="1" applyBorder="1" applyAlignment="1" applyProtection="1">
      <alignment horizontal="center" vertical="center"/>
      <protection locked="0"/>
    </xf>
    <xf numFmtId="0" fontId="85" fillId="0" borderId="110" xfId="0" applyFont="1" applyBorder="1" applyAlignment="1" applyProtection="1">
      <alignment horizontal="center" vertical="center"/>
      <protection locked="0"/>
    </xf>
    <xf numFmtId="0" fontId="84" fillId="0" borderId="111" xfId="0" applyFont="1" applyBorder="1" applyAlignment="1" applyProtection="1">
      <alignment horizontal="center" vertical="center"/>
      <protection locked="0"/>
    </xf>
    <xf numFmtId="0" fontId="85" fillId="0" borderId="104" xfId="0" applyFont="1" applyBorder="1" applyAlignment="1" applyProtection="1">
      <alignment horizontal="center" vertical="center"/>
      <protection locked="0"/>
    </xf>
    <xf numFmtId="0" fontId="66" fillId="0" borderId="90" xfId="0" applyFont="1" applyFill="1" applyBorder="1" applyAlignment="1" applyProtection="1">
      <alignment horizontal="center" vertical="center"/>
      <protection locked="0"/>
    </xf>
    <xf numFmtId="0" fontId="0" fillId="0" borderId="112" xfId="0" applyFill="1" applyBorder="1" applyAlignment="1" applyProtection="1">
      <alignment horizontal="center" vertical="center"/>
      <protection locked="0"/>
    </xf>
    <xf numFmtId="0" fontId="66" fillId="0" borderId="69" xfId="0" applyFont="1" applyBorder="1" applyAlignment="1" applyProtection="1">
      <alignment horizontal="left" vertical="center" wrapText="1" indent="1"/>
      <protection locked="0"/>
    </xf>
    <xf numFmtId="0" fontId="70" fillId="0" borderId="34" xfId="0" applyFont="1" applyBorder="1" applyAlignment="1" applyProtection="1">
      <alignment horizontal="right" vertical="center" indent="2"/>
      <protection locked="0"/>
    </xf>
    <xf numFmtId="0" fontId="70" fillId="0" borderId="35" xfId="0" applyFont="1" applyBorder="1" applyAlignment="1" applyProtection="1">
      <alignment horizontal="right" vertical="center" indent="2"/>
      <protection locked="0"/>
    </xf>
    <xf numFmtId="0" fontId="68" fillId="0" borderId="47" xfId="0" applyFont="1" applyBorder="1" applyAlignment="1" applyProtection="1">
      <alignment horizontal="left" vertical="center" wrapText="1" indent="2"/>
      <protection locked="0"/>
    </xf>
    <xf numFmtId="0" fontId="68" fillId="0" borderId="70" xfId="0" applyFont="1" applyBorder="1" applyAlignment="1" applyProtection="1">
      <alignment horizontal="left" vertical="center" wrapText="1" indent="2"/>
      <protection locked="0"/>
    </xf>
    <xf numFmtId="0" fontId="68" fillId="0" borderId="113" xfId="0" applyFont="1" applyBorder="1" applyAlignment="1" applyProtection="1">
      <alignment horizontal="left" vertical="center" wrapText="1" indent="2"/>
      <protection locked="0"/>
    </xf>
    <xf numFmtId="0" fontId="68" fillId="0" borderId="114" xfId="0" applyFont="1" applyBorder="1" applyAlignment="1" applyProtection="1">
      <alignment horizontal="left" vertical="center" wrapText="1" indent="2"/>
      <protection locked="0"/>
    </xf>
    <xf numFmtId="0" fontId="68" fillId="0" borderId="100" xfId="0" applyFont="1" applyBorder="1" applyAlignment="1" applyProtection="1">
      <alignment horizontal="left" vertical="center" wrapText="1" indent="2"/>
      <protection locked="0"/>
    </xf>
    <xf numFmtId="0" fontId="68" fillId="0" borderId="101" xfId="0" applyFont="1" applyBorder="1" applyAlignment="1" applyProtection="1">
      <alignment horizontal="left" vertical="center" wrapText="1" indent="2"/>
      <protection locked="0"/>
    </xf>
    <xf numFmtId="0" fontId="66" fillId="0" borderId="30" xfId="0" applyFont="1" applyBorder="1" applyAlignment="1" applyProtection="1">
      <alignment horizontal="left" vertical="center" indent="1"/>
      <protection locked="0"/>
    </xf>
    <xf numFmtId="0" fontId="68" fillId="0" borderId="115" xfId="0" applyFont="1" applyBorder="1" applyAlignment="1" applyProtection="1">
      <alignment horizontal="left" vertical="center" wrapText="1" indent="2"/>
      <protection locked="0"/>
    </xf>
    <xf numFmtId="0" fontId="68" fillId="0" borderId="116" xfId="0" applyFont="1" applyBorder="1" applyAlignment="1" applyProtection="1">
      <alignment horizontal="left" vertical="center" wrapText="1" indent="2"/>
      <protection locked="0"/>
    </xf>
    <xf numFmtId="0" fontId="67" fillId="23" borderId="10" xfId="0" applyFont="1" applyFill="1" applyBorder="1" applyAlignment="1" applyProtection="1">
      <alignment horizontal="left" vertical="center" indent="1"/>
      <protection locked="0"/>
    </xf>
    <xf numFmtId="0" fontId="67" fillId="33" borderId="10" xfId="0" applyFont="1" applyFill="1" applyBorder="1" applyAlignment="1" applyProtection="1">
      <alignment horizontal="left" vertical="center" indent="1"/>
      <protection locked="0"/>
    </xf>
    <xf numFmtId="0" fontId="72" fillId="0" borderId="10" xfId="0" applyFont="1" applyFill="1" applyBorder="1" applyAlignment="1" applyProtection="1">
      <alignment horizontal="left" vertical="center" wrapText="1" indent="1"/>
      <protection locked="0"/>
    </xf>
    <xf numFmtId="0" fontId="68" fillId="0" borderId="10" xfId="0" applyFont="1" applyFill="1" applyBorder="1" applyAlignment="1" applyProtection="1">
      <alignment horizontal="left" vertical="center" wrapText="1" indent="1"/>
      <protection locked="0"/>
    </xf>
    <xf numFmtId="0" fontId="12" fillId="0" borderId="11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5" fillId="0" borderId="13" xfId="46" applyNumberFormat="1" applyFont="1" applyBorder="1" applyAlignment="1" applyProtection="1">
      <alignment horizontal="left" vertical="center" wrapText="1" indent="1" shrinkToFit="1"/>
      <protection locked="0"/>
    </xf>
    <xf numFmtId="0" fontId="0" fillId="0" borderId="13" xfId="0" applyFont="1" applyBorder="1" applyAlignment="1" applyProtection="1">
      <alignment horizontal="left" vertical="center" wrapText="1" indent="1" shrinkToFit="1"/>
      <protection locked="0"/>
    </xf>
    <xf numFmtId="0" fontId="0" fillId="0" borderId="14" xfId="0" applyFont="1" applyBorder="1" applyAlignment="1" applyProtection="1">
      <alignment horizontal="left" vertical="center" wrapText="1" indent="1" shrinkToFit="1"/>
      <protection locked="0"/>
    </xf>
    <xf numFmtId="0" fontId="15" fillId="0" borderId="16" xfId="46" applyNumberFormat="1" applyFont="1" applyBorder="1" applyAlignment="1" applyProtection="1">
      <alignment horizontal="left" vertical="center" wrapText="1" indent="1" shrinkToFit="1"/>
      <protection locked="0"/>
    </xf>
    <xf numFmtId="0" fontId="0" fillId="0" borderId="16" xfId="0" applyFont="1" applyBorder="1" applyAlignment="1" applyProtection="1">
      <alignment horizontal="left" vertical="center" wrapText="1" indent="1" shrinkToFit="1"/>
      <protection locked="0"/>
    </xf>
    <xf numFmtId="0" fontId="0" fillId="0" borderId="17" xfId="0" applyFont="1" applyBorder="1" applyAlignment="1" applyProtection="1">
      <alignment horizontal="left" vertical="center" wrapText="1" indent="1" shrinkToFit="1"/>
      <protection locked="0"/>
    </xf>
    <xf numFmtId="0" fontId="15" fillId="0" borderId="16" xfId="49" applyNumberFormat="1" applyFont="1" applyBorder="1" applyAlignment="1" applyProtection="1">
      <alignment horizontal="left" vertical="center" wrapText="1" indent="1" shrinkToFit="1"/>
      <protection locked="0"/>
    </xf>
    <xf numFmtId="0" fontId="16" fillId="0" borderId="19" xfId="0" applyFont="1" applyBorder="1" applyAlignment="1" applyProtection="1">
      <alignment horizontal="left" vertical="center" wrapText="1" indent="1" shrinkToFit="1"/>
      <protection locked="0"/>
    </xf>
    <xf numFmtId="0" fontId="0" fillId="0" borderId="19" xfId="0" applyFont="1" applyBorder="1" applyAlignment="1" applyProtection="1">
      <alignment horizontal="left" vertical="center" wrapText="1" indent="1" shrinkToFit="1"/>
      <protection locked="0"/>
    </xf>
    <xf numFmtId="0" fontId="0" fillId="0" borderId="20" xfId="0" applyFont="1" applyBorder="1" applyAlignment="1" applyProtection="1">
      <alignment horizontal="left" vertical="center" wrapText="1" indent="1" shrinkToFit="1"/>
      <protection locked="0"/>
    </xf>
    <xf numFmtId="0" fontId="18" fillId="0" borderId="117" xfId="0" applyFont="1" applyBorder="1" applyAlignment="1" applyProtection="1">
      <alignment horizontal="left" vertical="center" wrapText="1" indent="1" shrinkToFit="1"/>
      <protection locked="0"/>
    </xf>
    <xf numFmtId="0" fontId="82" fillId="0" borderId="117" xfId="0" applyFont="1" applyBorder="1" applyAlignment="1" applyProtection="1">
      <alignment horizontal="left" vertical="center" wrapText="1" indent="1" shrinkToFit="1"/>
      <protection locked="0"/>
    </xf>
    <xf numFmtId="0" fontId="82" fillId="0" borderId="118" xfId="0" applyFont="1" applyBorder="1" applyAlignment="1" applyProtection="1">
      <alignment horizontal="left" vertical="center" wrapText="1" indent="1" shrinkToFi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normální_M4B_rozpocet" xfId="47"/>
    <cellStyle name="normální_Náklady" xfId="48"/>
    <cellStyle name="normální_Škoda Vrchlabí, Hlavní brána, 24.9.200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4.28125" style="1" bestFit="1" customWidth="1"/>
    <col min="3" max="3" width="13.7109375" style="1" customWidth="1"/>
    <col min="4" max="4" width="16.140625" style="1" bestFit="1" customWidth="1"/>
    <col min="5" max="5" width="18.7109375" style="1" customWidth="1"/>
    <col min="6" max="6" width="5.140625" style="1" bestFit="1" customWidth="1"/>
    <col min="7" max="7" width="42.140625" style="1" bestFit="1" customWidth="1"/>
    <col min="8" max="8" width="10.7109375" style="1" customWidth="1"/>
    <col min="9" max="9" width="15.7109375" style="1" customWidth="1"/>
    <col min="10" max="10" width="4.28125" style="1" bestFit="1" customWidth="1"/>
    <col min="11" max="11" width="38.8515625" style="1" bestFit="1" customWidth="1"/>
    <col min="12" max="12" width="18.7109375" style="1" customWidth="1"/>
    <col min="13" max="16384" width="9.140625" style="1" customWidth="1"/>
  </cols>
  <sheetData>
    <row r="1" ht="15" thickBot="1"/>
    <row r="2" spans="2:12" ht="36" customHeight="1" thickBot="1" thickTop="1">
      <c r="B2" s="295" t="s">
        <v>305</v>
      </c>
      <c r="C2" s="296"/>
      <c r="D2" s="296"/>
      <c r="E2" s="296"/>
      <c r="F2" s="296"/>
      <c r="G2" s="296"/>
      <c r="H2" s="296"/>
      <c r="I2" s="297"/>
      <c r="J2" s="237"/>
      <c r="K2" s="298" t="s">
        <v>308</v>
      </c>
      <c r="L2" s="299"/>
    </row>
    <row r="3" spans="2:12" ht="24" customHeight="1" thickTop="1">
      <c r="B3" s="329" t="s">
        <v>52</v>
      </c>
      <c r="C3" s="330"/>
      <c r="D3" s="330"/>
      <c r="E3" s="331" t="s">
        <v>314</v>
      </c>
      <c r="F3" s="332"/>
      <c r="G3" s="332"/>
      <c r="H3" s="332"/>
      <c r="I3" s="333"/>
      <c r="J3" s="326"/>
      <c r="K3" s="304" t="s">
        <v>309</v>
      </c>
      <c r="L3" s="305"/>
    </row>
    <row r="4" spans="2:12" ht="24" customHeight="1">
      <c r="B4" s="317" t="s">
        <v>53</v>
      </c>
      <c r="C4" s="318"/>
      <c r="D4" s="318"/>
      <c r="E4" s="344"/>
      <c r="F4" s="315"/>
      <c r="G4" s="315"/>
      <c r="H4" s="315"/>
      <c r="I4" s="316"/>
      <c r="J4" s="327"/>
      <c r="K4" s="300" t="s">
        <v>310</v>
      </c>
      <c r="L4" s="301"/>
    </row>
    <row r="5" spans="2:12" ht="24" customHeight="1">
      <c r="B5" s="345" t="s">
        <v>54</v>
      </c>
      <c r="C5" s="346"/>
      <c r="D5" s="346"/>
      <c r="E5" s="314" t="s">
        <v>55</v>
      </c>
      <c r="F5" s="315"/>
      <c r="G5" s="315"/>
      <c r="H5" s="315"/>
      <c r="I5" s="316"/>
      <c r="J5" s="327"/>
      <c r="K5" s="302" t="s">
        <v>311</v>
      </c>
      <c r="L5" s="303"/>
    </row>
    <row r="6" spans="2:12" ht="24" customHeight="1">
      <c r="B6" s="317" t="s">
        <v>56</v>
      </c>
      <c r="C6" s="318"/>
      <c r="D6" s="318"/>
      <c r="E6" s="344" t="s">
        <v>313</v>
      </c>
      <c r="F6" s="315"/>
      <c r="G6" s="315"/>
      <c r="H6" s="315"/>
      <c r="I6" s="316"/>
      <c r="J6" s="327"/>
      <c r="K6" s="304" t="s">
        <v>312</v>
      </c>
      <c r="L6" s="305"/>
    </row>
    <row r="7" spans="2:12" ht="24" customHeight="1" thickBot="1">
      <c r="B7" s="317" t="s">
        <v>57</v>
      </c>
      <c r="C7" s="318"/>
      <c r="D7" s="318"/>
      <c r="E7" s="344"/>
      <c r="F7" s="315"/>
      <c r="G7" s="315"/>
      <c r="H7" s="315"/>
      <c r="I7" s="316"/>
      <c r="J7" s="327"/>
      <c r="K7" s="306"/>
      <c r="L7" s="307"/>
    </row>
    <row r="8" spans="2:12" ht="30" customHeight="1" thickBot="1">
      <c r="B8" s="310" t="s">
        <v>306</v>
      </c>
      <c r="C8" s="311"/>
      <c r="D8" s="311"/>
      <c r="E8" s="290" t="s">
        <v>58</v>
      </c>
      <c r="F8" s="291"/>
      <c r="G8" s="291"/>
      <c r="H8" s="291"/>
      <c r="I8" s="292"/>
      <c r="J8" s="328"/>
      <c r="K8" s="2" t="s">
        <v>59</v>
      </c>
      <c r="L8" s="213" t="s">
        <v>315</v>
      </c>
    </row>
    <row r="9" ht="7.5" customHeight="1" thickBot="1"/>
    <row r="10" spans="2:13" ht="24" customHeight="1">
      <c r="B10" s="3" t="s">
        <v>0</v>
      </c>
      <c r="C10" s="308" t="s">
        <v>17</v>
      </c>
      <c r="D10" s="308"/>
      <c r="E10" s="309"/>
      <c r="F10" s="4" t="s">
        <v>6</v>
      </c>
      <c r="G10" s="320" t="s">
        <v>16</v>
      </c>
      <c r="H10" s="320"/>
      <c r="I10" s="321"/>
      <c r="J10" s="5" t="s">
        <v>7</v>
      </c>
      <c r="K10" s="312" t="s">
        <v>200</v>
      </c>
      <c r="L10" s="313"/>
      <c r="M10" s="6"/>
    </row>
    <row r="11" spans="2:12" ht="24" customHeight="1">
      <c r="B11" s="7" t="s">
        <v>8</v>
      </c>
      <c r="C11" s="334" t="s">
        <v>2</v>
      </c>
      <c r="D11" s="8" t="s">
        <v>18</v>
      </c>
      <c r="E11" s="9">
        <v>0</v>
      </c>
      <c r="F11" s="7" t="s">
        <v>23</v>
      </c>
      <c r="G11" s="10" t="s">
        <v>134</v>
      </c>
      <c r="H11" s="11"/>
      <c r="I11" s="9"/>
      <c r="J11" s="7" t="s">
        <v>31</v>
      </c>
      <c r="K11" s="10" t="s">
        <v>138</v>
      </c>
      <c r="L11" s="9">
        <f>'Doplňkové náklady'!I5</f>
        <v>0</v>
      </c>
    </row>
    <row r="12" spans="2:12" ht="24" customHeight="1">
      <c r="B12" s="12" t="s">
        <v>9</v>
      </c>
      <c r="C12" s="293"/>
      <c r="D12" s="13" t="s">
        <v>1</v>
      </c>
      <c r="E12" s="14">
        <v>0</v>
      </c>
      <c r="F12" s="12" t="s">
        <v>24</v>
      </c>
      <c r="G12" s="15" t="s">
        <v>155</v>
      </c>
      <c r="H12" s="16"/>
      <c r="I12" s="9"/>
      <c r="J12" s="12" t="s">
        <v>32</v>
      </c>
      <c r="K12" s="15" t="s">
        <v>337</v>
      </c>
      <c r="L12" s="14">
        <f>'Doplňkové náklady'!I6</f>
        <v>0</v>
      </c>
    </row>
    <row r="13" spans="2:12" ht="24" customHeight="1">
      <c r="B13" s="12" t="s">
        <v>10</v>
      </c>
      <c r="C13" s="293" t="s">
        <v>3</v>
      </c>
      <c r="D13" s="17" t="s">
        <v>5</v>
      </c>
      <c r="E13" s="14">
        <f>'ZEMNÍ PRÁCE'!G32</f>
        <v>0</v>
      </c>
      <c r="F13" s="12" t="s">
        <v>25</v>
      </c>
      <c r="G13" s="15" t="s">
        <v>135</v>
      </c>
      <c r="H13" s="16"/>
      <c r="I13" s="9"/>
      <c r="J13" s="12" t="s">
        <v>33</v>
      </c>
      <c r="K13" s="15" t="s">
        <v>20</v>
      </c>
      <c r="L13" s="14">
        <f>'Doplňkové náklady'!I7</f>
        <v>0</v>
      </c>
    </row>
    <row r="14" spans="2:12" ht="24" customHeight="1">
      <c r="B14" s="12" t="s">
        <v>11</v>
      </c>
      <c r="C14" s="294"/>
      <c r="D14" s="13" t="s">
        <v>19</v>
      </c>
      <c r="E14" s="14">
        <v>0</v>
      </c>
      <c r="F14" s="12" t="s">
        <v>26</v>
      </c>
      <c r="G14" s="15" t="s">
        <v>136</v>
      </c>
      <c r="H14" s="16"/>
      <c r="I14" s="9"/>
      <c r="J14" s="12" t="s">
        <v>34</v>
      </c>
      <c r="K14" s="15" t="s">
        <v>21</v>
      </c>
      <c r="L14" s="14">
        <f>'Doplňkové náklady'!I8</f>
        <v>0</v>
      </c>
    </row>
    <row r="15" spans="2:12" ht="24" customHeight="1">
      <c r="B15" s="12" t="s">
        <v>12</v>
      </c>
      <c r="C15" s="294"/>
      <c r="D15" s="13" t="s">
        <v>125</v>
      </c>
      <c r="E15" s="14">
        <f>'Stavební a bourací práce'!G5</f>
        <v>0</v>
      </c>
      <c r="F15" s="12" t="s">
        <v>27</v>
      </c>
      <c r="G15" s="15" t="s">
        <v>156</v>
      </c>
      <c r="H15" s="16"/>
      <c r="I15" s="9"/>
      <c r="J15" s="12" t="s">
        <v>35</v>
      </c>
      <c r="K15" s="15" t="s">
        <v>49</v>
      </c>
      <c r="L15" s="14">
        <f>'Doplňkové náklady'!I9</f>
        <v>0</v>
      </c>
    </row>
    <row r="16" spans="2:12" ht="24" customHeight="1">
      <c r="B16" s="12" t="s">
        <v>13</v>
      </c>
      <c r="C16" s="287" t="s">
        <v>4</v>
      </c>
      <c r="D16" s="13" t="s">
        <v>18</v>
      </c>
      <c r="E16" s="14">
        <f>ELEKTROINSTALACE!L88</f>
        <v>0</v>
      </c>
      <c r="F16" s="12" t="s">
        <v>28</v>
      </c>
      <c r="G16" s="15" t="s">
        <v>176</v>
      </c>
      <c r="H16" s="16"/>
      <c r="I16" s="9"/>
      <c r="J16" s="12" t="s">
        <v>36</v>
      </c>
      <c r="K16" s="15" t="s">
        <v>122</v>
      </c>
      <c r="L16" s="14">
        <f>'Doplňkové náklady'!I10</f>
        <v>0</v>
      </c>
    </row>
    <row r="17" spans="2:12" ht="24" customHeight="1">
      <c r="B17" s="18" t="s">
        <v>14</v>
      </c>
      <c r="C17" s="288"/>
      <c r="D17" s="19" t="s">
        <v>1</v>
      </c>
      <c r="E17" s="20">
        <f>ELEKTROINSTALACE!I88</f>
        <v>0</v>
      </c>
      <c r="F17" s="18" t="s">
        <v>29</v>
      </c>
      <c r="G17" s="21" t="s">
        <v>197</v>
      </c>
      <c r="H17" s="22"/>
      <c r="I17" s="23"/>
      <c r="J17" s="18" t="s">
        <v>37</v>
      </c>
      <c r="K17" s="21" t="s">
        <v>22</v>
      </c>
      <c r="L17" s="20">
        <f>'Doplňkové náklady'!I11</f>
        <v>0</v>
      </c>
    </row>
    <row r="18" spans="2:12" ht="24" customHeight="1">
      <c r="B18" s="18" t="s">
        <v>15</v>
      </c>
      <c r="C18" s="289"/>
      <c r="D18" s="24" t="s">
        <v>69</v>
      </c>
      <c r="E18" s="25">
        <f>DODÁVKY!H18</f>
        <v>0</v>
      </c>
      <c r="F18" s="26" t="s">
        <v>30</v>
      </c>
      <c r="G18" s="27" t="s">
        <v>137</v>
      </c>
      <c r="H18" s="28"/>
      <c r="I18" s="25"/>
      <c r="J18" s="26" t="s">
        <v>38</v>
      </c>
      <c r="K18" s="27" t="s">
        <v>123</v>
      </c>
      <c r="L18" s="25">
        <f>'Doplňkové náklady'!I12</f>
        <v>0</v>
      </c>
    </row>
    <row r="19" spans="2:12" ht="24" customHeight="1" thickBot="1">
      <c r="B19" s="29" t="s">
        <v>68</v>
      </c>
      <c r="C19" s="356" t="s">
        <v>60</v>
      </c>
      <c r="D19" s="356"/>
      <c r="E19" s="30">
        <f>SUM(E11:E18)</f>
        <v>0</v>
      </c>
      <c r="F19" s="31" t="s">
        <v>70</v>
      </c>
      <c r="G19" s="357" t="s">
        <v>61</v>
      </c>
      <c r="H19" s="357"/>
      <c r="I19" s="32">
        <f>I18+I17+I16+I15+I14+I13+I12+I11</f>
        <v>0</v>
      </c>
      <c r="J19" s="33" t="s">
        <v>71</v>
      </c>
      <c r="K19" s="34" t="s">
        <v>62</v>
      </c>
      <c r="L19" s="35">
        <f>L18+L17+L16+L15+L14+L13+L12+L11</f>
        <v>0</v>
      </c>
    </row>
    <row r="20" ht="7.5" customHeight="1" thickBot="1">
      <c r="B20" s="36"/>
    </row>
    <row r="21" spans="2:12" ht="24" customHeight="1">
      <c r="B21" s="37" t="s">
        <v>39</v>
      </c>
      <c r="C21" s="335" t="s">
        <v>40</v>
      </c>
      <c r="D21" s="335"/>
      <c r="E21" s="335"/>
      <c r="F21" s="335"/>
      <c r="G21" s="336"/>
      <c r="H21" s="336"/>
      <c r="I21" s="337"/>
      <c r="K21" s="354" t="s">
        <v>46</v>
      </c>
      <c r="L21" s="355"/>
    </row>
    <row r="22" spans="2:12" ht="24" customHeight="1">
      <c r="B22" s="38" t="s">
        <v>41</v>
      </c>
      <c r="C22" s="319" t="s">
        <v>51</v>
      </c>
      <c r="D22" s="319"/>
      <c r="E22" s="319"/>
      <c r="F22" s="319"/>
      <c r="G22" s="39">
        <f>E19+I19+L19</f>
        <v>0</v>
      </c>
      <c r="H22" s="324" t="s">
        <v>304</v>
      </c>
      <c r="I22" s="325"/>
      <c r="K22" s="322"/>
      <c r="L22" s="323"/>
    </row>
    <row r="23" spans="2:12" ht="24" customHeight="1">
      <c r="B23" s="12" t="s">
        <v>43</v>
      </c>
      <c r="C23" s="293" t="s">
        <v>42</v>
      </c>
      <c r="D23" s="293"/>
      <c r="E23" s="293"/>
      <c r="F23" s="40">
        <v>0.15</v>
      </c>
      <c r="G23" s="41">
        <f>IF(H23=1,G22*F23,0)</f>
        <v>0</v>
      </c>
      <c r="H23" s="338">
        <v>1</v>
      </c>
      <c r="I23" s="339"/>
      <c r="K23" s="347" t="s">
        <v>47</v>
      </c>
      <c r="L23" s="348"/>
    </row>
    <row r="24" spans="2:12" ht="24" customHeight="1">
      <c r="B24" s="42" t="s">
        <v>44</v>
      </c>
      <c r="C24" s="353" t="s">
        <v>42</v>
      </c>
      <c r="D24" s="353"/>
      <c r="E24" s="353"/>
      <c r="F24" s="43">
        <v>0.21</v>
      </c>
      <c r="G24" s="41">
        <f>IF(H24=1,G22*F24,0)</f>
        <v>0</v>
      </c>
      <c r="H24" s="340">
        <v>0</v>
      </c>
      <c r="I24" s="341"/>
      <c r="K24" s="349" t="s">
        <v>48</v>
      </c>
      <c r="L24" s="350"/>
    </row>
    <row r="25" spans="2:12" ht="31.5" customHeight="1" thickBot="1">
      <c r="B25" s="44" t="s">
        <v>45</v>
      </c>
      <c r="C25" s="358" t="s">
        <v>50</v>
      </c>
      <c r="D25" s="359"/>
      <c r="E25" s="359"/>
      <c r="F25" s="359"/>
      <c r="G25" s="45">
        <f>G24+G23+G22</f>
        <v>0</v>
      </c>
      <c r="H25" s="342"/>
      <c r="I25" s="343"/>
      <c r="K25" s="351"/>
      <c r="L25" s="352"/>
    </row>
    <row r="26" ht="14.25">
      <c r="B26" s="36"/>
    </row>
    <row r="27" ht="14.25">
      <c r="B27" s="36"/>
    </row>
    <row r="28" ht="14.25">
      <c r="B28" s="36"/>
    </row>
    <row r="29" ht="14.25">
      <c r="B29" s="36"/>
    </row>
    <row r="30" ht="14.25">
      <c r="B30" s="36"/>
    </row>
    <row r="31" ht="14.25">
      <c r="B31" s="36"/>
    </row>
    <row r="32" ht="14.25">
      <c r="B32" s="36"/>
    </row>
    <row r="33" ht="14.25">
      <c r="B33" s="36"/>
    </row>
  </sheetData>
  <sheetProtection/>
  <mergeCells count="41">
    <mergeCell ref="E6:I6"/>
    <mergeCell ref="B7:D7"/>
    <mergeCell ref="C19:D19"/>
    <mergeCell ref="G19:H19"/>
    <mergeCell ref="C25:F25"/>
    <mergeCell ref="C23:E23"/>
    <mergeCell ref="K23:L23"/>
    <mergeCell ref="K24:L24"/>
    <mergeCell ref="K25:L25"/>
    <mergeCell ref="C24:E24"/>
    <mergeCell ref="K21:L21"/>
    <mergeCell ref="C11:C12"/>
    <mergeCell ref="C21:I21"/>
    <mergeCell ref="H23:I23"/>
    <mergeCell ref="H24:I24"/>
    <mergeCell ref="H25:I25"/>
    <mergeCell ref="K3:L3"/>
    <mergeCell ref="E4:I4"/>
    <mergeCell ref="B5:D5"/>
    <mergeCell ref="E7:I7"/>
    <mergeCell ref="B4:D4"/>
    <mergeCell ref="K10:L10"/>
    <mergeCell ref="E5:I5"/>
    <mergeCell ref="B6:D6"/>
    <mergeCell ref="C22:F22"/>
    <mergeCell ref="G10:I10"/>
    <mergeCell ref="K22:L22"/>
    <mergeCell ref="H22:I22"/>
    <mergeCell ref="J3:J8"/>
    <mergeCell ref="B3:D3"/>
    <mergeCell ref="E3:I3"/>
    <mergeCell ref="C16:C18"/>
    <mergeCell ref="E8:I8"/>
    <mergeCell ref="C13:C15"/>
    <mergeCell ref="B2:I2"/>
    <mergeCell ref="K2:L2"/>
    <mergeCell ref="K4:L4"/>
    <mergeCell ref="K5:L5"/>
    <mergeCell ref="K6:L7"/>
    <mergeCell ref="C10:E10"/>
    <mergeCell ref="B8:D8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1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2" width="9.140625" style="1" customWidth="1"/>
    <col min="3" max="3" width="10.7109375" style="36" customWidth="1"/>
    <col min="4" max="4" width="72.7109375" style="46" customWidth="1"/>
    <col min="5" max="6" width="10.7109375" style="36" customWidth="1"/>
    <col min="7" max="8" width="20.7109375" style="1" customWidth="1"/>
    <col min="9" max="16384" width="9.140625" style="1" customWidth="1"/>
  </cols>
  <sheetData>
    <row r="2" ht="15" thickBot="1"/>
    <row r="3" spans="3:8" ht="31.5" customHeight="1" thickBot="1">
      <c r="C3" s="47" t="s">
        <v>159</v>
      </c>
      <c r="D3" s="48" t="s">
        <v>160</v>
      </c>
      <c r="E3" s="215" t="s">
        <v>79</v>
      </c>
      <c r="F3" s="214" t="s">
        <v>79</v>
      </c>
      <c r="G3" s="214"/>
      <c r="H3" s="221"/>
    </row>
    <row r="4" spans="5:8" ht="14.25">
      <c r="E4" s="49" t="s">
        <v>142</v>
      </c>
      <c r="F4" s="49" t="s">
        <v>162</v>
      </c>
      <c r="G4" s="49" t="s">
        <v>164</v>
      </c>
      <c r="H4" s="49" t="s">
        <v>163</v>
      </c>
    </row>
    <row r="5" spans="3:8" ht="14.25">
      <c r="C5" s="50" t="s">
        <v>161</v>
      </c>
      <c r="D5" s="51" t="s">
        <v>169</v>
      </c>
      <c r="E5" s="52" t="s">
        <v>79</v>
      </c>
      <c r="F5" s="52" t="s">
        <v>79</v>
      </c>
      <c r="G5" s="53" t="s">
        <v>174</v>
      </c>
      <c r="H5" s="54" t="s">
        <v>175</v>
      </c>
    </row>
    <row r="6" spans="3:8" ht="14.25">
      <c r="C6" s="55">
        <v>100</v>
      </c>
      <c r="D6" s="56" t="s">
        <v>316</v>
      </c>
      <c r="E6" s="57" t="s">
        <v>173</v>
      </c>
      <c r="F6" s="57">
        <v>1</v>
      </c>
      <c r="G6" s="58"/>
      <c r="H6" s="9"/>
    </row>
    <row r="7" spans="3:8" ht="14.25">
      <c r="C7" s="59">
        <f>C6+1</f>
        <v>101</v>
      </c>
      <c r="D7" s="60" t="s">
        <v>317</v>
      </c>
      <c r="E7" s="61" t="s">
        <v>173</v>
      </c>
      <c r="F7" s="61">
        <v>1</v>
      </c>
      <c r="G7" s="62"/>
      <c r="H7" s="14"/>
    </row>
    <row r="8" spans="3:8" ht="14.25">
      <c r="C8" s="59">
        <f>C7+1</f>
        <v>102</v>
      </c>
      <c r="D8" s="60" t="s">
        <v>318</v>
      </c>
      <c r="E8" s="61" t="s">
        <v>173</v>
      </c>
      <c r="F8" s="61">
        <v>1</v>
      </c>
      <c r="G8" s="62"/>
      <c r="H8" s="14"/>
    </row>
    <row r="9" spans="3:8" ht="14.25">
      <c r="C9" s="59">
        <f>C8+1</f>
        <v>103</v>
      </c>
      <c r="D9" s="60" t="s">
        <v>338</v>
      </c>
      <c r="E9" s="61" t="s">
        <v>173</v>
      </c>
      <c r="F9" s="61">
        <v>1</v>
      </c>
      <c r="G9" s="62"/>
      <c r="H9" s="14"/>
    </row>
    <row r="10" spans="3:8" ht="14.25">
      <c r="C10" s="59">
        <f>C9+1</f>
        <v>104</v>
      </c>
      <c r="D10" s="60" t="s">
        <v>319</v>
      </c>
      <c r="E10" s="61" t="s">
        <v>173</v>
      </c>
      <c r="F10" s="61"/>
      <c r="G10" s="62"/>
      <c r="H10" s="14"/>
    </row>
    <row r="11" spans="3:8" ht="14.25">
      <c r="C11" s="50" t="s">
        <v>165</v>
      </c>
      <c r="D11" s="51" t="s">
        <v>167</v>
      </c>
      <c r="E11" s="52" t="s">
        <v>79</v>
      </c>
      <c r="F11" s="52" t="s">
        <v>79</v>
      </c>
      <c r="G11" s="64"/>
      <c r="H11" s="65"/>
    </row>
    <row r="12" spans="3:8" ht="14.25">
      <c r="C12" s="59">
        <v>201</v>
      </c>
      <c r="D12" s="60" t="s">
        <v>336</v>
      </c>
      <c r="E12" s="61" t="s">
        <v>173</v>
      </c>
      <c r="F12" s="61">
        <v>2</v>
      </c>
      <c r="G12" s="62"/>
      <c r="H12" s="14"/>
    </row>
    <row r="13" spans="3:8" ht="14.25">
      <c r="C13" s="59">
        <v>202</v>
      </c>
      <c r="D13" s="60" t="s">
        <v>335</v>
      </c>
      <c r="E13" s="61" t="s">
        <v>173</v>
      </c>
      <c r="F13" s="61">
        <v>0</v>
      </c>
      <c r="G13" s="62"/>
      <c r="H13" s="14"/>
    </row>
    <row r="14" spans="3:8" ht="14.25">
      <c r="C14" s="50" t="s">
        <v>168</v>
      </c>
      <c r="D14" s="51" t="s">
        <v>166</v>
      </c>
      <c r="E14" s="52" t="s">
        <v>79</v>
      </c>
      <c r="F14" s="52" t="s">
        <v>79</v>
      </c>
      <c r="G14" s="64"/>
      <c r="H14" s="65"/>
    </row>
    <row r="15" spans="3:8" ht="14.25">
      <c r="C15" s="55">
        <v>300</v>
      </c>
      <c r="D15" s="56" t="s">
        <v>320</v>
      </c>
      <c r="E15" s="57" t="s">
        <v>321</v>
      </c>
      <c r="F15" s="57">
        <v>1</v>
      </c>
      <c r="G15" s="58"/>
      <c r="H15" s="9"/>
    </row>
    <row r="16" spans="3:8" ht="14.25">
      <c r="C16" s="50" t="s">
        <v>170</v>
      </c>
      <c r="D16" s="51" t="s">
        <v>171</v>
      </c>
      <c r="E16" s="52" t="s">
        <v>79</v>
      </c>
      <c r="F16" s="52" t="s">
        <v>79</v>
      </c>
      <c r="G16" s="64"/>
      <c r="H16" s="65"/>
    </row>
    <row r="17" spans="3:8" ht="15" thickBot="1">
      <c r="C17" s="55">
        <v>400</v>
      </c>
      <c r="D17" s="56" t="s">
        <v>322</v>
      </c>
      <c r="E17" s="57" t="s">
        <v>173</v>
      </c>
      <c r="F17" s="57">
        <v>1</v>
      </c>
      <c r="G17" s="58"/>
      <c r="H17" s="9"/>
    </row>
    <row r="18" spans="3:8" ht="31.5" customHeight="1" thickBot="1" thickTop="1">
      <c r="C18" s="66" t="s">
        <v>15</v>
      </c>
      <c r="D18" s="67" t="s">
        <v>172</v>
      </c>
      <c r="E18" s="68" t="s">
        <v>79</v>
      </c>
      <c r="F18" s="68" t="s">
        <v>79</v>
      </c>
      <c r="G18" s="230" t="str">
        <f>'Krycí list'!L8</f>
        <v>2018 43                                                               RD Kacanovy</v>
      </c>
      <c r="H18" s="69">
        <f>SUM(H6:H17)</f>
        <v>0</v>
      </c>
    </row>
  </sheetData>
  <sheetProtection/>
  <autoFilter ref="F2:F18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8"/>
  <sheetViews>
    <sheetView zoomScalePageLayoutView="0" workbookViewId="0" topLeftCell="A28">
      <selection activeCell="H44" sqref="H44:H45"/>
    </sheetView>
  </sheetViews>
  <sheetFormatPr defaultColWidth="9.140625" defaultRowHeight="15"/>
  <cols>
    <col min="1" max="1" width="4.7109375" style="103" customWidth="1"/>
    <col min="2" max="2" width="10.140625" style="70" bestFit="1" customWidth="1"/>
    <col min="3" max="3" width="82.00390625" style="103" customWidth="1"/>
    <col min="4" max="4" width="9.00390625" style="36" bestFit="1" customWidth="1"/>
    <col min="5" max="5" width="9.421875" style="36" bestFit="1" customWidth="1"/>
    <col min="6" max="6" width="11.421875" style="71" bestFit="1" customWidth="1"/>
    <col min="7" max="7" width="13.7109375" style="241" customWidth="1"/>
    <col min="8" max="8" width="14.421875" style="103" bestFit="1" customWidth="1"/>
    <col min="9" max="9" width="18.7109375" style="242" customWidth="1"/>
    <col min="10" max="10" width="2.8515625" style="103" bestFit="1" customWidth="1"/>
    <col min="11" max="11" width="15.28125" style="103" bestFit="1" customWidth="1"/>
    <col min="12" max="12" width="20.7109375" style="103" customWidth="1"/>
    <col min="13" max="14" width="9.140625" style="103" customWidth="1"/>
    <col min="15" max="15" width="12.140625" style="103" bestFit="1" customWidth="1"/>
    <col min="16" max="16384" width="9.140625" style="103" customWidth="1"/>
  </cols>
  <sheetData>
    <row r="2" ht="14.25" customHeight="1" thickBot="1"/>
    <row r="3" spans="2:12" ht="39.75" customHeight="1" thickBot="1" thickTop="1">
      <c r="B3" s="72" t="s">
        <v>273</v>
      </c>
      <c r="C3" s="73" t="s">
        <v>210</v>
      </c>
      <c r="E3" s="74" t="s">
        <v>79</v>
      </c>
      <c r="I3" s="75" t="s">
        <v>213</v>
      </c>
      <c r="K3" s="243" t="s">
        <v>301</v>
      </c>
      <c r="L3" s="216" t="str">
        <f>'Krycí list'!L8</f>
        <v>2018 43                                                               RD Kacanovy</v>
      </c>
    </row>
    <row r="4" spans="3:9" ht="18" customHeight="1" thickBot="1" thickTop="1">
      <c r="C4" s="76" t="s">
        <v>281</v>
      </c>
      <c r="D4" s="74"/>
      <c r="E4" s="74" t="s">
        <v>79</v>
      </c>
      <c r="F4" s="77"/>
      <c r="H4" s="76"/>
      <c r="I4" s="78"/>
    </row>
    <row r="5" spans="2:12" ht="25.5">
      <c r="B5" s="79" t="s">
        <v>141</v>
      </c>
      <c r="C5" s="244" t="s">
        <v>202</v>
      </c>
      <c r="D5" s="80" t="s">
        <v>203</v>
      </c>
      <c r="E5" s="80" t="s">
        <v>162</v>
      </c>
      <c r="F5" s="81" t="s">
        <v>204</v>
      </c>
      <c r="G5" s="81" t="s">
        <v>205</v>
      </c>
      <c r="H5" s="82" t="s">
        <v>206</v>
      </c>
      <c r="I5" s="83" t="s">
        <v>207</v>
      </c>
      <c r="J5" s="245"/>
      <c r="K5" s="84" t="s">
        <v>208</v>
      </c>
      <c r="L5" s="85" t="s">
        <v>209</v>
      </c>
    </row>
    <row r="6" spans="2:12" ht="24" customHeight="1">
      <c r="B6" s="86" t="s">
        <v>201</v>
      </c>
      <c r="C6" s="246" t="s">
        <v>215</v>
      </c>
      <c r="D6" s="87"/>
      <c r="E6" s="87" t="s">
        <v>79</v>
      </c>
      <c r="F6" s="88"/>
      <c r="G6" s="247"/>
      <c r="H6" s="248"/>
      <c r="I6" s="249"/>
      <c r="J6" s="248"/>
      <c r="K6" s="248"/>
      <c r="L6" s="250"/>
    </row>
    <row r="7" spans="2:12" ht="24" customHeight="1">
      <c r="B7" s="89"/>
      <c r="C7" s="251" t="s">
        <v>327</v>
      </c>
      <c r="D7" s="90"/>
      <c r="E7" s="90" t="s">
        <v>79</v>
      </c>
      <c r="F7" s="91"/>
      <c r="G7" s="91"/>
      <c r="H7" s="252"/>
      <c r="I7" s="253"/>
      <c r="J7" s="252"/>
      <c r="K7" s="252"/>
      <c r="L7" s="254"/>
    </row>
    <row r="8" spans="2:12" ht="24" customHeight="1">
      <c r="B8" s="92">
        <v>1001</v>
      </c>
      <c r="C8" s="255" t="s">
        <v>211</v>
      </c>
      <c r="D8" s="61" t="s">
        <v>212</v>
      </c>
      <c r="E8" s="93">
        <v>285</v>
      </c>
      <c r="F8" s="94"/>
      <c r="G8" s="94"/>
      <c r="H8" s="101"/>
      <c r="I8" s="256"/>
      <c r="J8" s="100"/>
      <c r="K8" s="101"/>
      <c r="L8" s="102"/>
    </row>
    <row r="9" spans="2:12" ht="24" customHeight="1">
      <c r="B9" s="92"/>
      <c r="C9" s="257" t="s">
        <v>328</v>
      </c>
      <c r="D9" s="61"/>
      <c r="E9" s="95" t="s">
        <v>79</v>
      </c>
      <c r="F9" s="94"/>
      <c r="G9" s="94"/>
      <c r="H9" s="101"/>
      <c r="I9" s="258"/>
      <c r="J9" s="100"/>
      <c r="K9" s="101"/>
      <c r="L9" s="259"/>
    </row>
    <row r="10" spans="2:12" ht="24" customHeight="1">
      <c r="B10" s="92">
        <v>1002</v>
      </c>
      <c r="C10" s="255" t="s">
        <v>214</v>
      </c>
      <c r="D10" s="61" t="s">
        <v>80</v>
      </c>
      <c r="E10" s="93">
        <v>25</v>
      </c>
      <c r="F10" s="94"/>
      <c r="G10" s="94"/>
      <c r="H10" s="101"/>
      <c r="I10" s="256"/>
      <c r="J10" s="100"/>
      <c r="K10" s="101"/>
      <c r="L10" s="102"/>
    </row>
    <row r="11" spans="2:12" ht="24" customHeight="1">
      <c r="B11" s="86" t="s">
        <v>216</v>
      </c>
      <c r="C11" s="246" t="s">
        <v>217</v>
      </c>
      <c r="D11" s="87"/>
      <c r="E11" s="87" t="s">
        <v>79</v>
      </c>
      <c r="F11" s="88"/>
      <c r="G11" s="247"/>
      <c r="H11" s="248"/>
      <c r="I11" s="249"/>
      <c r="J11" s="248"/>
      <c r="K11" s="248"/>
      <c r="L11" s="250"/>
    </row>
    <row r="12" spans="2:12" ht="24" customHeight="1">
      <c r="B12" s="92">
        <v>2001</v>
      </c>
      <c r="C12" s="255" t="s">
        <v>218</v>
      </c>
      <c r="D12" s="61" t="s">
        <v>173</v>
      </c>
      <c r="E12" s="93">
        <v>1</v>
      </c>
      <c r="F12" s="94"/>
      <c r="G12" s="94"/>
      <c r="H12" s="101"/>
      <c r="I12" s="256"/>
      <c r="J12" s="100"/>
      <c r="K12" s="101"/>
      <c r="L12" s="102"/>
    </row>
    <row r="13" spans="2:12" ht="24" customHeight="1">
      <c r="B13" s="92">
        <f>B12+1</f>
        <v>2002</v>
      </c>
      <c r="C13" s="255" t="s">
        <v>221</v>
      </c>
      <c r="D13" s="61" t="s">
        <v>173</v>
      </c>
      <c r="E13" s="93">
        <f>E53+E52+E51+E50+E49+E48+E47+E46+E45+E44+E43+E42+E41+E40+E39</f>
        <v>129</v>
      </c>
      <c r="F13" s="94"/>
      <c r="G13" s="94"/>
      <c r="H13" s="101"/>
      <c r="I13" s="256"/>
      <c r="J13" s="100"/>
      <c r="K13" s="101"/>
      <c r="L13" s="102"/>
    </row>
    <row r="14" spans="2:12" ht="24" customHeight="1">
      <c r="B14" s="92">
        <f>B13+1</f>
        <v>2003</v>
      </c>
      <c r="C14" s="255" t="s">
        <v>219</v>
      </c>
      <c r="D14" s="61" t="s">
        <v>173</v>
      </c>
      <c r="E14" s="93">
        <v>24</v>
      </c>
      <c r="F14" s="94"/>
      <c r="G14" s="94"/>
      <c r="H14" s="101"/>
      <c r="I14" s="256"/>
      <c r="J14" s="100"/>
      <c r="K14" s="101"/>
      <c r="L14" s="102"/>
    </row>
    <row r="15" spans="2:12" ht="24" customHeight="1">
      <c r="B15" s="92">
        <f>B14+1</f>
        <v>2004</v>
      </c>
      <c r="C15" s="255" t="s">
        <v>220</v>
      </c>
      <c r="D15" s="61" t="s">
        <v>173</v>
      </c>
      <c r="E15" s="93">
        <v>32</v>
      </c>
      <c r="F15" s="94"/>
      <c r="G15" s="94"/>
      <c r="H15" s="101"/>
      <c r="I15" s="256"/>
      <c r="J15" s="100"/>
      <c r="K15" s="101"/>
      <c r="L15" s="102"/>
    </row>
    <row r="16" spans="2:12" ht="24" customHeight="1">
      <c r="B16" s="86" t="s">
        <v>242</v>
      </c>
      <c r="C16" s="246" t="s">
        <v>233</v>
      </c>
      <c r="D16" s="87"/>
      <c r="E16" s="87" t="s">
        <v>79</v>
      </c>
      <c r="F16" s="88"/>
      <c r="G16" s="247"/>
      <c r="H16" s="248"/>
      <c r="I16" s="249"/>
      <c r="J16" s="248"/>
      <c r="K16" s="248"/>
      <c r="L16" s="250"/>
    </row>
    <row r="17" spans="2:12" ht="24" customHeight="1">
      <c r="B17" s="92">
        <v>4001</v>
      </c>
      <c r="C17" s="255" t="s">
        <v>222</v>
      </c>
      <c r="D17" s="61" t="s">
        <v>80</v>
      </c>
      <c r="E17" s="93">
        <v>28</v>
      </c>
      <c r="F17" s="94"/>
      <c r="G17" s="94"/>
      <c r="H17" s="101"/>
      <c r="I17" s="256"/>
      <c r="J17" s="100"/>
      <c r="K17" s="101"/>
      <c r="L17" s="102"/>
    </row>
    <row r="18" spans="2:12" ht="24" customHeight="1">
      <c r="B18" s="92">
        <f>B17+1</f>
        <v>4002</v>
      </c>
      <c r="C18" s="255" t="s">
        <v>223</v>
      </c>
      <c r="D18" s="61" t="s">
        <v>80</v>
      </c>
      <c r="E18" s="93">
        <v>54</v>
      </c>
      <c r="F18" s="94"/>
      <c r="G18" s="94"/>
      <c r="H18" s="101"/>
      <c r="I18" s="256"/>
      <c r="J18" s="100"/>
      <c r="K18" s="101"/>
      <c r="L18" s="102"/>
    </row>
    <row r="19" spans="2:12" ht="24" customHeight="1">
      <c r="B19" s="92">
        <f aca="true" t="shared" si="0" ref="B19:B28">B18+1</f>
        <v>4003</v>
      </c>
      <c r="C19" s="255" t="s">
        <v>224</v>
      </c>
      <c r="D19" s="61" t="s">
        <v>80</v>
      </c>
      <c r="E19" s="93">
        <v>32</v>
      </c>
      <c r="F19" s="94"/>
      <c r="G19" s="94"/>
      <c r="H19" s="101"/>
      <c r="I19" s="256"/>
      <c r="J19" s="100"/>
      <c r="K19" s="101"/>
      <c r="L19" s="102"/>
    </row>
    <row r="20" spans="2:12" ht="24" customHeight="1">
      <c r="B20" s="92">
        <f t="shared" si="0"/>
        <v>4004</v>
      </c>
      <c r="C20" s="255" t="s">
        <v>225</v>
      </c>
      <c r="D20" s="61" t="s">
        <v>80</v>
      </c>
      <c r="E20" s="93">
        <v>175</v>
      </c>
      <c r="F20" s="94"/>
      <c r="G20" s="94"/>
      <c r="H20" s="101"/>
      <c r="I20" s="256"/>
      <c r="J20" s="100"/>
      <c r="K20" s="101"/>
      <c r="L20" s="102"/>
    </row>
    <row r="21" spans="2:12" ht="24" customHeight="1">
      <c r="B21" s="92">
        <f t="shared" si="0"/>
        <v>4005</v>
      </c>
      <c r="C21" s="255" t="s">
        <v>226</v>
      </c>
      <c r="D21" s="61" t="s">
        <v>80</v>
      </c>
      <c r="E21" s="93">
        <v>364</v>
      </c>
      <c r="F21" s="94"/>
      <c r="G21" s="94"/>
      <c r="H21" s="101"/>
      <c r="I21" s="256"/>
      <c r="J21" s="100"/>
      <c r="K21" s="101"/>
      <c r="L21" s="102"/>
    </row>
    <row r="22" spans="2:12" ht="24" customHeight="1">
      <c r="B22" s="92">
        <f t="shared" si="0"/>
        <v>4006</v>
      </c>
      <c r="C22" s="255" t="s">
        <v>227</v>
      </c>
      <c r="D22" s="61" t="s">
        <v>80</v>
      </c>
      <c r="E22" s="93">
        <v>482</v>
      </c>
      <c r="F22" s="94"/>
      <c r="G22" s="94"/>
      <c r="H22" s="101"/>
      <c r="I22" s="256"/>
      <c r="J22" s="100"/>
      <c r="K22" s="101"/>
      <c r="L22" s="102"/>
    </row>
    <row r="23" spans="2:12" ht="24" customHeight="1">
      <c r="B23" s="92">
        <f t="shared" si="0"/>
        <v>4007</v>
      </c>
      <c r="C23" s="255" t="s">
        <v>228</v>
      </c>
      <c r="D23" s="61" t="s">
        <v>80</v>
      </c>
      <c r="E23" s="93">
        <v>54</v>
      </c>
      <c r="F23" s="94"/>
      <c r="G23" s="94"/>
      <c r="H23" s="101"/>
      <c r="I23" s="256"/>
      <c r="J23" s="100"/>
      <c r="K23" s="101"/>
      <c r="L23" s="102"/>
    </row>
    <row r="24" spans="2:12" ht="24" customHeight="1">
      <c r="B24" s="92">
        <f t="shared" si="0"/>
        <v>4008</v>
      </c>
      <c r="C24" s="255" t="s">
        <v>229</v>
      </c>
      <c r="D24" s="61" t="s">
        <v>80</v>
      </c>
      <c r="E24" s="93">
        <v>42</v>
      </c>
      <c r="F24" s="94"/>
      <c r="G24" s="94"/>
      <c r="H24" s="101"/>
      <c r="I24" s="256"/>
      <c r="J24" s="100"/>
      <c r="K24" s="101"/>
      <c r="L24" s="102"/>
    </row>
    <row r="25" spans="2:12" ht="24" customHeight="1">
      <c r="B25" s="92">
        <f t="shared" si="0"/>
        <v>4009</v>
      </c>
      <c r="C25" s="255" t="s">
        <v>230</v>
      </c>
      <c r="D25" s="61" t="s">
        <v>80</v>
      </c>
      <c r="E25" s="93">
        <v>36</v>
      </c>
      <c r="F25" s="94"/>
      <c r="G25" s="94"/>
      <c r="H25" s="101"/>
      <c r="I25" s="256"/>
      <c r="J25" s="100"/>
      <c r="K25" s="101"/>
      <c r="L25" s="102"/>
    </row>
    <row r="26" spans="2:12" ht="24" customHeight="1">
      <c r="B26" s="92">
        <f t="shared" si="0"/>
        <v>4010</v>
      </c>
      <c r="C26" s="255" t="s">
        <v>231</v>
      </c>
      <c r="D26" s="61" t="s">
        <v>80</v>
      </c>
      <c r="E26" s="93">
        <v>32</v>
      </c>
      <c r="F26" s="94"/>
      <c r="G26" s="94"/>
      <c r="H26" s="101"/>
      <c r="I26" s="256"/>
      <c r="J26" s="100"/>
      <c r="K26" s="101"/>
      <c r="L26" s="102"/>
    </row>
    <row r="27" spans="2:12" ht="24" customHeight="1">
      <c r="B27" s="92">
        <f t="shared" si="0"/>
        <v>4011</v>
      </c>
      <c r="C27" s="255" t="s">
        <v>232</v>
      </c>
      <c r="D27" s="61" t="s">
        <v>80</v>
      </c>
      <c r="E27" s="93">
        <v>18</v>
      </c>
      <c r="F27" s="94"/>
      <c r="G27" s="94"/>
      <c r="H27" s="101"/>
      <c r="I27" s="256"/>
      <c r="J27" s="100"/>
      <c r="K27" s="101"/>
      <c r="L27" s="102"/>
    </row>
    <row r="28" spans="2:12" ht="24" customHeight="1">
      <c r="B28" s="92">
        <f t="shared" si="0"/>
        <v>4012</v>
      </c>
      <c r="C28" s="255" t="s">
        <v>234</v>
      </c>
      <c r="D28" s="61" t="s">
        <v>80</v>
      </c>
      <c r="E28" s="93">
        <v>28</v>
      </c>
      <c r="F28" s="94"/>
      <c r="G28" s="94"/>
      <c r="H28" s="101"/>
      <c r="I28" s="256"/>
      <c r="J28" s="100"/>
      <c r="K28" s="101"/>
      <c r="L28" s="102"/>
    </row>
    <row r="29" spans="2:12" ht="24" customHeight="1">
      <c r="B29" s="86" t="s">
        <v>243</v>
      </c>
      <c r="C29" s="246" t="s">
        <v>235</v>
      </c>
      <c r="D29" s="87"/>
      <c r="E29" s="87" t="s">
        <v>79</v>
      </c>
      <c r="F29" s="88"/>
      <c r="G29" s="247"/>
      <c r="H29" s="248"/>
      <c r="I29" s="249"/>
      <c r="J29" s="248"/>
      <c r="K29" s="248"/>
      <c r="L29" s="250"/>
    </row>
    <row r="30" spans="2:12" s="261" customFormat="1" ht="24" customHeight="1">
      <c r="B30" s="92">
        <v>7001</v>
      </c>
      <c r="C30" s="260" t="s">
        <v>329</v>
      </c>
      <c r="D30" s="61" t="s">
        <v>80</v>
      </c>
      <c r="E30" s="93">
        <v>78</v>
      </c>
      <c r="F30" s="94"/>
      <c r="G30" s="94"/>
      <c r="H30" s="101"/>
      <c r="I30" s="256"/>
      <c r="J30" s="100"/>
      <c r="K30" s="101"/>
      <c r="L30" s="102"/>
    </row>
    <row r="31" spans="2:12" s="261" customFormat="1" ht="24" customHeight="1">
      <c r="B31" s="92">
        <f>B30+1</f>
        <v>7002</v>
      </c>
      <c r="C31" s="260" t="s">
        <v>236</v>
      </c>
      <c r="D31" s="61" t="s">
        <v>80</v>
      </c>
      <c r="E31" s="93">
        <v>24</v>
      </c>
      <c r="F31" s="94"/>
      <c r="G31" s="94"/>
      <c r="H31" s="101"/>
      <c r="I31" s="256"/>
      <c r="J31" s="100"/>
      <c r="K31" s="101"/>
      <c r="L31" s="102"/>
    </row>
    <row r="32" spans="2:12" s="261" customFormat="1" ht="24" customHeight="1">
      <c r="B32" s="92">
        <f>B31+1</f>
        <v>7003</v>
      </c>
      <c r="C32" s="260" t="s">
        <v>237</v>
      </c>
      <c r="D32" s="61" t="s">
        <v>80</v>
      </c>
      <c r="E32" s="93">
        <v>124</v>
      </c>
      <c r="F32" s="94"/>
      <c r="G32" s="94"/>
      <c r="H32" s="101"/>
      <c r="I32" s="256"/>
      <c r="J32" s="100"/>
      <c r="K32" s="101"/>
      <c r="L32" s="102"/>
    </row>
    <row r="33" spans="2:12" s="261" customFormat="1" ht="24" customHeight="1">
      <c r="B33" s="92">
        <f>B32+1</f>
        <v>7004</v>
      </c>
      <c r="C33" s="260" t="s">
        <v>238</v>
      </c>
      <c r="D33" s="61" t="s">
        <v>80</v>
      </c>
      <c r="E33" s="93">
        <v>230</v>
      </c>
      <c r="F33" s="94"/>
      <c r="G33" s="94"/>
      <c r="H33" s="101"/>
      <c r="I33" s="256"/>
      <c r="J33" s="100"/>
      <c r="K33" s="101"/>
      <c r="L33" s="102"/>
    </row>
    <row r="34" spans="2:12" ht="24" customHeight="1">
      <c r="B34" s="92">
        <f>B33+1</f>
        <v>7005</v>
      </c>
      <c r="C34" s="262" t="s">
        <v>330</v>
      </c>
      <c r="D34" s="61" t="s">
        <v>80</v>
      </c>
      <c r="E34" s="93">
        <v>24</v>
      </c>
      <c r="F34" s="94"/>
      <c r="G34" s="94"/>
      <c r="H34" s="101"/>
      <c r="I34" s="256"/>
      <c r="J34" s="100"/>
      <c r="K34" s="101"/>
      <c r="L34" s="102"/>
    </row>
    <row r="35" spans="2:12" ht="24" customHeight="1">
      <c r="B35" s="92">
        <f>B34+1</f>
        <v>7006</v>
      </c>
      <c r="C35" s="263" t="s">
        <v>331</v>
      </c>
      <c r="D35" s="96" t="s">
        <v>321</v>
      </c>
      <c r="E35" s="97">
        <v>1</v>
      </c>
      <c r="F35" s="98"/>
      <c r="G35" s="98"/>
      <c r="H35" s="264"/>
      <c r="I35" s="265"/>
      <c r="J35" s="266"/>
      <c r="K35" s="264"/>
      <c r="L35" s="267"/>
    </row>
    <row r="36" spans="2:12" ht="24" customHeight="1">
      <c r="B36" s="86" t="s">
        <v>240</v>
      </c>
      <c r="C36" s="246" t="s">
        <v>244</v>
      </c>
      <c r="D36" s="87"/>
      <c r="E36" s="87" t="s">
        <v>79</v>
      </c>
      <c r="F36" s="88"/>
      <c r="G36" s="247"/>
      <c r="H36" s="248"/>
      <c r="I36" s="249"/>
      <c r="J36" s="248"/>
      <c r="K36" s="248"/>
      <c r="L36" s="250"/>
    </row>
    <row r="37" spans="2:12" ht="24" customHeight="1">
      <c r="B37" s="89">
        <v>8001</v>
      </c>
      <c r="C37" s="268" t="s">
        <v>332</v>
      </c>
      <c r="D37" s="90" t="s">
        <v>321</v>
      </c>
      <c r="E37" s="99">
        <v>1</v>
      </c>
      <c r="F37" s="91"/>
      <c r="G37" s="91"/>
      <c r="H37" s="252"/>
      <c r="I37" s="269"/>
      <c r="J37" s="270"/>
      <c r="K37" s="252"/>
      <c r="L37" s="271"/>
    </row>
    <row r="38" spans="2:12" ht="24" customHeight="1">
      <c r="B38" s="86" t="s">
        <v>241</v>
      </c>
      <c r="C38" s="246" t="s">
        <v>245</v>
      </c>
      <c r="D38" s="87"/>
      <c r="E38" s="87" t="s">
        <v>79</v>
      </c>
      <c r="F38" s="88"/>
      <c r="G38" s="247"/>
      <c r="H38" s="248"/>
      <c r="I38" s="249"/>
      <c r="J38" s="248"/>
      <c r="K38" s="248"/>
      <c r="L38" s="250"/>
    </row>
    <row r="39" spans="2:12" ht="24" customHeight="1">
      <c r="B39" s="89">
        <v>9001</v>
      </c>
      <c r="C39" s="268" t="s">
        <v>246</v>
      </c>
      <c r="D39" s="90" t="s">
        <v>173</v>
      </c>
      <c r="E39" s="99">
        <v>11</v>
      </c>
      <c r="F39" s="91"/>
      <c r="G39" s="91"/>
      <c r="H39" s="252"/>
      <c r="I39" s="269"/>
      <c r="J39" s="270"/>
      <c r="K39" s="252"/>
      <c r="L39" s="271"/>
    </row>
    <row r="40" spans="2:12" ht="24" customHeight="1">
      <c r="B40" s="92">
        <f>B39+1</f>
        <v>9002</v>
      </c>
      <c r="C40" s="260" t="s">
        <v>248</v>
      </c>
      <c r="D40" s="61" t="s">
        <v>173</v>
      </c>
      <c r="E40" s="93">
        <v>12</v>
      </c>
      <c r="F40" s="94"/>
      <c r="G40" s="94"/>
      <c r="H40" s="101"/>
      <c r="I40" s="256"/>
      <c r="J40" s="100"/>
      <c r="K40" s="101"/>
      <c r="L40" s="102"/>
    </row>
    <row r="41" spans="2:12" ht="24" customHeight="1">
      <c r="B41" s="92">
        <f aca="true" t="shared" si="1" ref="B41:B55">B40+1</f>
        <v>9003</v>
      </c>
      <c r="C41" s="260" t="s">
        <v>249</v>
      </c>
      <c r="D41" s="61" t="s">
        <v>173</v>
      </c>
      <c r="E41" s="93">
        <v>6</v>
      </c>
      <c r="F41" s="94"/>
      <c r="G41" s="94"/>
      <c r="H41" s="101"/>
      <c r="I41" s="256"/>
      <c r="J41" s="100"/>
      <c r="K41" s="101"/>
      <c r="L41" s="102"/>
    </row>
    <row r="42" spans="2:12" ht="24" customHeight="1">
      <c r="B42" s="92">
        <f t="shared" si="1"/>
        <v>9004</v>
      </c>
      <c r="C42" s="260" t="s">
        <v>247</v>
      </c>
      <c r="D42" s="61" t="s">
        <v>173</v>
      </c>
      <c r="E42" s="93">
        <v>4</v>
      </c>
      <c r="F42" s="94"/>
      <c r="G42" s="94"/>
      <c r="H42" s="101"/>
      <c r="I42" s="256"/>
      <c r="J42" s="100"/>
      <c r="K42" s="101"/>
      <c r="L42" s="102"/>
    </row>
    <row r="43" spans="2:12" ht="24" customHeight="1">
      <c r="B43" s="92">
        <f t="shared" si="1"/>
        <v>9005</v>
      </c>
      <c r="C43" s="260" t="s">
        <v>250</v>
      </c>
      <c r="D43" s="61" t="s">
        <v>173</v>
      </c>
      <c r="E43" s="93">
        <v>12</v>
      </c>
      <c r="F43" s="94"/>
      <c r="G43" s="94"/>
      <c r="H43" s="101"/>
      <c r="I43" s="256"/>
      <c r="J43" s="100"/>
      <c r="K43" s="101"/>
      <c r="L43" s="102"/>
    </row>
    <row r="44" spans="2:12" ht="24" customHeight="1">
      <c r="B44" s="92">
        <f t="shared" si="1"/>
        <v>9006</v>
      </c>
      <c r="C44" s="260" t="s">
        <v>251</v>
      </c>
      <c r="D44" s="61" t="s">
        <v>173</v>
      </c>
      <c r="E44" s="93">
        <v>1</v>
      </c>
      <c r="F44" s="94"/>
      <c r="G44" s="94"/>
      <c r="H44" s="101"/>
      <c r="I44" s="256"/>
      <c r="J44" s="100"/>
      <c r="K44" s="101"/>
      <c r="L44" s="102"/>
    </row>
    <row r="45" spans="2:12" ht="24" customHeight="1">
      <c r="B45" s="92">
        <f t="shared" si="1"/>
        <v>9007</v>
      </c>
      <c r="C45" s="260" t="s">
        <v>252</v>
      </c>
      <c r="D45" s="61" t="s">
        <v>173</v>
      </c>
      <c r="E45" s="93">
        <v>38</v>
      </c>
      <c r="F45" s="94"/>
      <c r="G45" s="94"/>
      <c r="H45" s="101"/>
      <c r="I45" s="256"/>
      <c r="J45" s="100"/>
      <c r="K45" s="101"/>
      <c r="L45" s="102"/>
    </row>
    <row r="46" spans="2:12" ht="24" customHeight="1">
      <c r="B46" s="92">
        <f t="shared" si="1"/>
        <v>9008</v>
      </c>
      <c r="C46" s="260" t="s">
        <v>254</v>
      </c>
      <c r="D46" s="61" t="s">
        <v>173</v>
      </c>
      <c r="E46" s="93">
        <v>23</v>
      </c>
      <c r="F46" s="94"/>
      <c r="G46" s="94"/>
      <c r="H46" s="101"/>
      <c r="I46" s="256"/>
      <c r="J46" s="100"/>
      <c r="K46" s="101"/>
      <c r="L46" s="102"/>
    </row>
    <row r="47" spans="2:12" ht="24" customHeight="1">
      <c r="B47" s="92">
        <f t="shared" si="1"/>
        <v>9009</v>
      </c>
      <c r="C47" s="260" t="s">
        <v>253</v>
      </c>
      <c r="D47" s="61" t="s">
        <v>173</v>
      </c>
      <c r="E47" s="93">
        <v>2</v>
      </c>
      <c r="F47" s="94"/>
      <c r="G47" s="94"/>
      <c r="H47" s="101"/>
      <c r="I47" s="256"/>
      <c r="J47" s="100"/>
      <c r="K47" s="101"/>
      <c r="L47" s="102"/>
    </row>
    <row r="48" spans="2:12" ht="24" customHeight="1">
      <c r="B48" s="92">
        <f t="shared" si="1"/>
        <v>9010</v>
      </c>
      <c r="C48" s="260" t="s">
        <v>255</v>
      </c>
      <c r="D48" s="61" t="s">
        <v>173</v>
      </c>
      <c r="E48" s="93">
        <v>4</v>
      </c>
      <c r="F48" s="94"/>
      <c r="G48" s="94"/>
      <c r="H48" s="101"/>
      <c r="I48" s="256"/>
      <c r="J48" s="100"/>
      <c r="K48" s="101"/>
      <c r="L48" s="102"/>
    </row>
    <row r="49" spans="2:12" ht="24" customHeight="1">
      <c r="B49" s="92">
        <f t="shared" si="1"/>
        <v>9011</v>
      </c>
      <c r="C49" s="260" t="s">
        <v>256</v>
      </c>
      <c r="D49" s="61" t="s">
        <v>173</v>
      </c>
      <c r="E49" s="93">
        <v>1</v>
      </c>
      <c r="F49" s="94"/>
      <c r="G49" s="94"/>
      <c r="H49" s="101"/>
      <c r="I49" s="256"/>
      <c r="J49" s="100"/>
      <c r="K49" s="101"/>
      <c r="L49" s="102"/>
    </row>
    <row r="50" spans="2:12" ht="24" customHeight="1">
      <c r="B50" s="92">
        <f t="shared" si="1"/>
        <v>9012</v>
      </c>
      <c r="C50" s="260" t="s">
        <v>257</v>
      </c>
      <c r="D50" s="61" t="s">
        <v>173</v>
      </c>
      <c r="E50" s="93">
        <v>6</v>
      </c>
      <c r="F50" s="94"/>
      <c r="G50" s="94"/>
      <c r="H50" s="101"/>
      <c r="I50" s="256"/>
      <c r="J50" s="100"/>
      <c r="K50" s="101"/>
      <c r="L50" s="102"/>
    </row>
    <row r="51" spans="2:12" ht="24" customHeight="1">
      <c r="B51" s="92">
        <f t="shared" si="1"/>
        <v>9013</v>
      </c>
      <c r="C51" s="260" t="s">
        <v>258</v>
      </c>
      <c r="D51" s="61" t="s">
        <v>173</v>
      </c>
      <c r="E51" s="93">
        <v>6</v>
      </c>
      <c r="F51" s="94"/>
      <c r="G51" s="94"/>
      <c r="H51" s="101"/>
      <c r="I51" s="256"/>
      <c r="J51" s="100"/>
      <c r="K51" s="101"/>
      <c r="L51" s="102"/>
    </row>
    <row r="52" spans="2:12" ht="24" customHeight="1">
      <c r="B52" s="92">
        <f t="shared" si="1"/>
        <v>9014</v>
      </c>
      <c r="C52" s="260" t="s">
        <v>333</v>
      </c>
      <c r="D52" s="61" t="s">
        <v>173</v>
      </c>
      <c r="E52" s="93">
        <v>1</v>
      </c>
      <c r="F52" s="94"/>
      <c r="G52" s="94"/>
      <c r="H52" s="101"/>
      <c r="I52" s="256"/>
      <c r="J52" s="100"/>
      <c r="K52" s="101"/>
      <c r="L52" s="102"/>
    </row>
    <row r="53" spans="2:12" ht="24" customHeight="1">
      <c r="B53" s="92">
        <f t="shared" si="1"/>
        <v>9015</v>
      </c>
      <c r="C53" s="260" t="s">
        <v>296</v>
      </c>
      <c r="D53" s="61" t="s">
        <v>173</v>
      </c>
      <c r="E53" s="93">
        <v>2</v>
      </c>
      <c r="F53" s="94"/>
      <c r="G53" s="94"/>
      <c r="H53" s="101"/>
      <c r="I53" s="256"/>
      <c r="J53" s="100"/>
      <c r="K53" s="101"/>
      <c r="L53" s="102"/>
    </row>
    <row r="54" spans="2:12" ht="24" customHeight="1">
      <c r="B54" s="92">
        <f t="shared" si="1"/>
        <v>9016</v>
      </c>
      <c r="C54" s="260" t="s">
        <v>259</v>
      </c>
      <c r="D54" s="61" t="s">
        <v>173</v>
      </c>
      <c r="E54" s="93">
        <v>1</v>
      </c>
      <c r="F54" s="94"/>
      <c r="G54" s="94"/>
      <c r="H54" s="101"/>
      <c r="I54" s="256"/>
      <c r="J54" s="100"/>
      <c r="K54" s="101"/>
      <c r="L54" s="102"/>
    </row>
    <row r="55" spans="2:12" ht="24" customHeight="1">
      <c r="B55" s="92">
        <f t="shared" si="1"/>
        <v>9017</v>
      </c>
      <c r="C55" s="263"/>
      <c r="D55" s="96" t="s">
        <v>173</v>
      </c>
      <c r="E55" s="97"/>
      <c r="F55" s="98"/>
      <c r="G55" s="98"/>
      <c r="H55" s="264"/>
      <c r="I55" s="265"/>
      <c r="J55" s="266"/>
      <c r="K55" s="264"/>
      <c r="L55" s="267"/>
    </row>
    <row r="56" spans="2:12" ht="24" customHeight="1">
      <c r="B56" s="86" t="s">
        <v>260</v>
      </c>
      <c r="C56" s="246" t="s">
        <v>261</v>
      </c>
      <c r="D56" s="87"/>
      <c r="E56" s="87" t="s">
        <v>79</v>
      </c>
      <c r="F56" s="88"/>
      <c r="G56" s="247"/>
      <c r="H56" s="248"/>
      <c r="I56" s="249"/>
      <c r="J56" s="248"/>
      <c r="K56" s="248"/>
      <c r="L56" s="250"/>
    </row>
    <row r="57" spans="2:12" ht="24" customHeight="1">
      <c r="B57" s="89">
        <v>12001</v>
      </c>
      <c r="C57" s="268" t="s">
        <v>262</v>
      </c>
      <c r="D57" s="90" t="s">
        <v>173</v>
      </c>
      <c r="E57" s="99">
        <v>2</v>
      </c>
      <c r="F57" s="91"/>
      <c r="G57" s="91"/>
      <c r="H57" s="252"/>
      <c r="I57" s="269"/>
      <c r="J57" s="270"/>
      <c r="K57" s="252"/>
      <c r="L57" s="271"/>
    </row>
    <row r="58" spans="2:12" ht="24" customHeight="1">
      <c r="B58" s="92">
        <f>B57+1</f>
        <v>12002</v>
      </c>
      <c r="C58" s="260" t="s">
        <v>263</v>
      </c>
      <c r="D58" s="61" t="s">
        <v>173</v>
      </c>
      <c r="E58" s="93">
        <v>1</v>
      </c>
      <c r="F58" s="94"/>
      <c r="G58" s="94"/>
      <c r="H58" s="101"/>
      <c r="I58" s="256"/>
      <c r="J58" s="100"/>
      <c r="K58" s="101"/>
      <c r="L58" s="102"/>
    </row>
    <row r="59" spans="2:12" ht="24" customHeight="1">
      <c r="B59" s="86" t="s">
        <v>264</v>
      </c>
      <c r="C59" s="246" t="s">
        <v>265</v>
      </c>
      <c r="D59" s="87"/>
      <c r="E59" s="87" t="s">
        <v>79</v>
      </c>
      <c r="F59" s="88"/>
      <c r="G59" s="247"/>
      <c r="H59" s="248"/>
      <c r="I59" s="249"/>
      <c r="J59" s="248"/>
      <c r="K59" s="248"/>
      <c r="L59" s="250"/>
    </row>
    <row r="60" spans="2:12" ht="24" customHeight="1">
      <c r="B60" s="89">
        <v>13001</v>
      </c>
      <c r="C60" s="268" t="s">
        <v>334</v>
      </c>
      <c r="D60" s="90" t="s">
        <v>173</v>
      </c>
      <c r="E60" s="99">
        <v>81</v>
      </c>
      <c r="F60" s="91"/>
      <c r="G60" s="91"/>
      <c r="H60" s="252"/>
      <c r="I60" s="269"/>
      <c r="J60" s="270"/>
      <c r="K60" s="252"/>
      <c r="L60" s="271"/>
    </row>
    <row r="61" spans="2:12" ht="24" customHeight="1">
      <c r="B61" s="86" t="s">
        <v>266</v>
      </c>
      <c r="C61" s="246" t="s">
        <v>267</v>
      </c>
      <c r="D61" s="87"/>
      <c r="E61" s="87" t="s">
        <v>79</v>
      </c>
      <c r="F61" s="88"/>
      <c r="G61" s="247"/>
      <c r="H61" s="248"/>
      <c r="I61" s="249"/>
      <c r="J61" s="248"/>
      <c r="K61" s="248"/>
      <c r="L61" s="250"/>
    </row>
    <row r="62" spans="2:12" ht="24" customHeight="1">
      <c r="B62" s="89">
        <v>14001</v>
      </c>
      <c r="C62" s="268" t="s">
        <v>269</v>
      </c>
      <c r="D62" s="90" t="s">
        <v>80</v>
      </c>
      <c r="E62" s="99">
        <v>75</v>
      </c>
      <c r="F62" s="91"/>
      <c r="G62" s="91"/>
      <c r="H62" s="252"/>
      <c r="I62" s="269"/>
      <c r="J62" s="270"/>
      <c r="K62" s="252"/>
      <c r="L62" s="271"/>
    </row>
    <row r="63" spans="2:12" ht="24" customHeight="1">
      <c r="B63" s="92">
        <f>B62+1</f>
        <v>14002</v>
      </c>
      <c r="C63" s="260" t="s">
        <v>282</v>
      </c>
      <c r="D63" s="61" t="s">
        <v>80</v>
      </c>
      <c r="E63" s="93">
        <v>12</v>
      </c>
      <c r="F63" s="94"/>
      <c r="G63" s="94"/>
      <c r="H63" s="101"/>
      <c r="I63" s="256"/>
      <c r="J63" s="100"/>
      <c r="K63" s="101"/>
      <c r="L63" s="102"/>
    </row>
    <row r="64" spans="2:12" ht="24" customHeight="1">
      <c r="B64" s="92">
        <f>B63+1</f>
        <v>14003</v>
      </c>
      <c r="C64" s="260" t="s">
        <v>268</v>
      </c>
      <c r="D64" s="61" t="s">
        <v>80</v>
      </c>
      <c r="E64" s="93">
        <v>82</v>
      </c>
      <c r="F64" s="94"/>
      <c r="G64" s="94"/>
      <c r="H64" s="101"/>
      <c r="I64" s="256"/>
      <c r="J64" s="100"/>
      <c r="K64" s="101"/>
      <c r="L64" s="102"/>
    </row>
    <row r="65" spans="2:12" ht="24" customHeight="1">
      <c r="B65" s="92">
        <f aca="true" t="shared" si="2" ref="B65:B74">B64+1</f>
        <v>14004</v>
      </c>
      <c r="C65" s="260" t="s">
        <v>272</v>
      </c>
      <c r="D65" s="61" t="s">
        <v>173</v>
      </c>
      <c r="E65" s="93">
        <v>1</v>
      </c>
      <c r="F65" s="94"/>
      <c r="G65" s="94"/>
      <c r="H65" s="101"/>
      <c r="I65" s="256"/>
      <c r="J65" s="100"/>
      <c r="K65" s="101"/>
      <c r="L65" s="102"/>
    </row>
    <row r="66" spans="2:12" ht="24" customHeight="1">
      <c r="B66" s="92">
        <f t="shared" si="2"/>
        <v>14005</v>
      </c>
      <c r="C66" s="260" t="s">
        <v>270</v>
      </c>
      <c r="D66" s="61" t="s">
        <v>173</v>
      </c>
      <c r="E66" s="93">
        <v>5</v>
      </c>
      <c r="F66" s="94"/>
      <c r="G66" s="94"/>
      <c r="H66" s="101"/>
      <c r="I66" s="256"/>
      <c r="J66" s="100"/>
      <c r="K66" s="101"/>
      <c r="L66" s="102"/>
    </row>
    <row r="67" spans="2:12" ht="24" customHeight="1">
      <c r="B67" s="92">
        <f t="shared" si="2"/>
        <v>14006</v>
      </c>
      <c r="C67" s="260" t="s">
        <v>271</v>
      </c>
      <c r="D67" s="61" t="s">
        <v>173</v>
      </c>
      <c r="E67" s="93">
        <v>36</v>
      </c>
      <c r="F67" s="94"/>
      <c r="G67" s="94"/>
      <c r="H67" s="101"/>
      <c r="I67" s="256"/>
      <c r="J67" s="100"/>
      <c r="K67" s="101"/>
      <c r="L67" s="102"/>
    </row>
    <row r="68" spans="2:12" ht="24" customHeight="1">
      <c r="B68" s="92">
        <f t="shared" si="2"/>
        <v>14007</v>
      </c>
      <c r="C68" s="260" t="s">
        <v>274</v>
      </c>
      <c r="D68" s="61" t="s">
        <v>173</v>
      </c>
      <c r="E68" s="93">
        <v>2</v>
      </c>
      <c r="F68" s="94"/>
      <c r="G68" s="94"/>
      <c r="H68" s="101"/>
      <c r="I68" s="256"/>
      <c r="J68" s="100"/>
      <c r="K68" s="101"/>
      <c r="L68" s="102"/>
    </row>
    <row r="69" spans="2:12" ht="24" customHeight="1">
      <c r="B69" s="92">
        <f t="shared" si="2"/>
        <v>14008</v>
      </c>
      <c r="C69" s="260" t="s">
        <v>275</v>
      </c>
      <c r="D69" s="61" t="s">
        <v>173</v>
      </c>
      <c r="E69" s="93">
        <v>2</v>
      </c>
      <c r="F69" s="94"/>
      <c r="G69" s="94"/>
      <c r="H69" s="101"/>
      <c r="I69" s="256"/>
      <c r="J69" s="100"/>
      <c r="K69" s="101"/>
      <c r="L69" s="102"/>
    </row>
    <row r="70" spans="2:12" ht="24" customHeight="1">
      <c r="B70" s="92">
        <f t="shared" si="2"/>
        <v>14009</v>
      </c>
      <c r="C70" s="260" t="s">
        <v>276</v>
      </c>
      <c r="D70" s="61" t="s">
        <v>173</v>
      </c>
      <c r="E70" s="93">
        <v>6</v>
      </c>
      <c r="F70" s="94"/>
      <c r="G70" s="94"/>
      <c r="H70" s="101"/>
      <c r="I70" s="256"/>
      <c r="J70" s="100"/>
      <c r="K70" s="101"/>
      <c r="L70" s="102"/>
    </row>
    <row r="71" spans="2:12" ht="24" customHeight="1">
      <c r="B71" s="92">
        <f t="shared" si="2"/>
        <v>14010</v>
      </c>
      <c r="C71" s="260" t="s">
        <v>277</v>
      </c>
      <c r="D71" s="61" t="s">
        <v>173</v>
      </c>
      <c r="E71" s="93">
        <v>15</v>
      </c>
      <c r="F71" s="94"/>
      <c r="G71" s="94"/>
      <c r="H71" s="101"/>
      <c r="I71" s="256"/>
      <c r="J71" s="100"/>
      <c r="K71" s="101"/>
      <c r="L71" s="102"/>
    </row>
    <row r="72" spans="2:12" ht="24" customHeight="1">
      <c r="B72" s="92">
        <f t="shared" si="2"/>
        <v>14011</v>
      </c>
      <c r="C72" s="260" t="s">
        <v>278</v>
      </c>
      <c r="D72" s="61" t="s">
        <v>173</v>
      </c>
      <c r="E72" s="93">
        <v>10</v>
      </c>
      <c r="F72" s="94"/>
      <c r="G72" s="94"/>
      <c r="H72" s="101"/>
      <c r="I72" s="256"/>
      <c r="J72" s="100"/>
      <c r="K72" s="101"/>
      <c r="L72" s="102"/>
    </row>
    <row r="73" spans="2:12" ht="24" customHeight="1">
      <c r="B73" s="92">
        <f t="shared" si="2"/>
        <v>14012</v>
      </c>
      <c r="C73" s="260" t="s">
        <v>279</v>
      </c>
      <c r="D73" s="61" t="s">
        <v>173</v>
      </c>
      <c r="E73" s="93">
        <v>4</v>
      </c>
      <c r="F73" s="94"/>
      <c r="G73" s="94"/>
      <c r="H73" s="101"/>
      <c r="I73" s="256"/>
      <c r="J73" s="100"/>
      <c r="K73" s="101"/>
      <c r="L73" s="102"/>
    </row>
    <row r="74" spans="2:12" ht="24" customHeight="1">
      <c r="B74" s="92">
        <f t="shared" si="2"/>
        <v>14013</v>
      </c>
      <c r="C74" s="260" t="s">
        <v>280</v>
      </c>
      <c r="D74" s="61" t="s">
        <v>173</v>
      </c>
      <c r="E74" s="93">
        <v>8</v>
      </c>
      <c r="F74" s="94"/>
      <c r="G74" s="94"/>
      <c r="H74" s="101"/>
      <c r="I74" s="256"/>
      <c r="J74" s="100"/>
      <c r="K74" s="101"/>
      <c r="L74" s="102"/>
    </row>
    <row r="75" spans="2:12" ht="24" customHeight="1">
      <c r="B75" s="86" t="s">
        <v>283</v>
      </c>
      <c r="C75" s="246" t="s">
        <v>292</v>
      </c>
      <c r="D75" s="87"/>
      <c r="E75" s="87" t="s">
        <v>79</v>
      </c>
      <c r="F75" s="88"/>
      <c r="G75" s="247"/>
      <c r="H75" s="248"/>
      <c r="I75" s="249"/>
      <c r="J75" s="248"/>
      <c r="K75" s="248"/>
      <c r="L75" s="250"/>
    </row>
    <row r="76" spans="2:12" ht="24" customHeight="1">
      <c r="B76" s="89">
        <v>16001</v>
      </c>
      <c r="C76" s="268" t="s">
        <v>284</v>
      </c>
      <c r="D76" s="90" t="s">
        <v>173</v>
      </c>
      <c r="E76" s="99">
        <v>2</v>
      </c>
      <c r="F76" s="91"/>
      <c r="G76" s="91"/>
      <c r="H76" s="252"/>
      <c r="I76" s="269"/>
      <c r="J76" s="270"/>
      <c r="K76" s="252"/>
      <c r="L76" s="271"/>
    </row>
    <row r="77" spans="2:12" ht="24" customHeight="1">
      <c r="B77" s="92">
        <f>B76+1</f>
        <v>16002</v>
      </c>
      <c r="C77" s="260" t="s">
        <v>287</v>
      </c>
      <c r="D77" s="61" t="s">
        <v>173</v>
      </c>
      <c r="E77" s="93">
        <v>1</v>
      </c>
      <c r="F77" s="94"/>
      <c r="G77" s="94"/>
      <c r="H77" s="101"/>
      <c r="I77" s="256"/>
      <c r="J77" s="100"/>
      <c r="K77" s="101"/>
      <c r="L77" s="102"/>
    </row>
    <row r="78" spans="2:12" ht="24" customHeight="1">
      <c r="B78" s="92">
        <f>B77+1</f>
        <v>16003</v>
      </c>
      <c r="C78" s="260" t="s">
        <v>285</v>
      </c>
      <c r="D78" s="61" t="s">
        <v>173</v>
      </c>
      <c r="E78" s="93">
        <v>1</v>
      </c>
      <c r="F78" s="94"/>
      <c r="G78" s="94"/>
      <c r="H78" s="101"/>
      <c r="I78" s="256"/>
      <c r="J78" s="100"/>
      <c r="K78" s="101"/>
      <c r="L78" s="102"/>
    </row>
    <row r="79" spans="2:12" ht="24" customHeight="1">
      <c r="B79" s="92">
        <f>B78+1</f>
        <v>16004</v>
      </c>
      <c r="C79" s="260" t="s">
        <v>286</v>
      </c>
      <c r="D79" s="61" t="s">
        <v>173</v>
      </c>
      <c r="E79" s="93">
        <v>2</v>
      </c>
      <c r="F79" s="94"/>
      <c r="G79" s="94"/>
      <c r="H79" s="101"/>
      <c r="I79" s="256"/>
      <c r="J79" s="100"/>
      <c r="K79" s="101"/>
      <c r="L79" s="102"/>
    </row>
    <row r="80" spans="2:12" ht="24" customHeight="1">
      <c r="B80" s="92">
        <f>B79+1</f>
        <v>16005</v>
      </c>
      <c r="C80" s="260" t="s">
        <v>289</v>
      </c>
      <c r="D80" s="61" t="s">
        <v>173</v>
      </c>
      <c r="E80" s="93">
        <v>1</v>
      </c>
      <c r="F80" s="94"/>
      <c r="G80" s="94"/>
      <c r="H80" s="101"/>
      <c r="I80" s="256"/>
      <c r="J80" s="100"/>
      <c r="K80" s="101"/>
      <c r="L80" s="102"/>
    </row>
    <row r="81" spans="2:12" ht="24" customHeight="1">
      <c r="B81" s="92">
        <f>B80+1</f>
        <v>16006</v>
      </c>
      <c r="C81" s="260" t="s">
        <v>290</v>
      </c>
      <c r="D81" s="61" t="s">
        <v>173</v>
      </c>
      <c r="E81" s="93">
        <v>1</v>
      </c>
      <c r="F81" s="94"/>
      <c r="G81" s="94"/>
      <c r="H81" s="101"/>
      <c r="I81" s="256"/>
      <c r="J81" s="100"/>
      <c r="K81" s="101"/>
      <c r="L81" s="102"/>
    </row>
    <row r="82" spans="2:12" ht="24" customHeight="1">
      <c r="B82" s="86" t="s">
        <v>291</v>
      </c>
      <c r="C82" s="246" t="s">
        <v>297</v>
      </c>
      <c r="D82" s="87"/>
      <c r="E82" s="87" t="s">
        <v>79</v>
      </c>
      <c r="F82" s="88"/>
      <c r="G82" s="247"/>
      <c r="H82" s="248"/>
      <c r="I82" s="249"/>
      <c r="J82" s="248"/>
      <c r="K82" s="248"/>
      <c r="L82" s="250"/>
    </row>
    <row r="83" spans="2:12" ht="24" customHeight="1">
      <c r="B83" s="92">
        <v>17001</v>
      </c>
      <c r="C83" s="260" t="s">
        <v>293</v>
      </c>
      <c r="D83" s="61" t="s">
        <v>173</v>
      </c>
      <c r="E83" s="93">
        <v>2</v>
      </c>
      <c r="F83" s="94"/>
      <c r="G83" s="94"/>
      <c r="H83" s="101"/>
      <c r="I83" s="256"/>
      <c r="J83" s="100"/>
      <c r="K83" s="101"/>
      <c r="L83" s="102"/>
    </row>
    <row r="84" spans="2:12" ht="24" customHeight="1">
      <c r="B84" s="92">
        <f>B83+1</f>
        <v>17002</v>
      </c>
      <c r="C84" s="260" t="s">
        <v>294</v>
      </c>
      <c r="D84" s="61" t="s">
        <v>173</v>
      </c>
      <c r="E84" s="93">
        <v>5</v>
      </c>
      <c r="F84" s="94"/>
      <c r="G84" s="94"/>
      <c r="H84" s="101"/>
      <c r="I84" s="256"/>
      <c r="J84" s="100"/>
      <c r="K84" s="101"/>
      <c r="L84" s="102"/>
    </row>
    <row r="85" spans="2:12" ht="24" customHeight="1" thickBot="1">
      <c r="B85" s="92">
        <f>B84+1</f>
        <v>17003</v>
      </c>
      <c r="C85" s="260" t="s">
        <v>295</v>
      </c>
      <c r="D85" s="61" t="s">
        <v>173</v>
      </c>
      <c r="E85" s="93">
        <v>5</v>
      </c>
      <c r="F85" s="94"/>
      <c r="G85" s="94"/>
      <c r="H85" s="101"/>
      <c r="I85" s="256"/>
      <c r="J85" s="100"/>
      <c r="K85" s="101"/>
      <c r="L85" s="102"/>
    </row>
    <row r="86" spans="2:12" ht="24" customHeight="1">
      <c r="B86" s="105" t="s">
        <v>0</v>
      </c>
      <c r="C86" s="272" t="s">
        <v>298</v>
      </c>
      <c r="D86" s="106"/>
      <c r="E86" s="107" t="s">
        <v>79</v>
      </c>
      <c r="F86" s="108"/>
      <c r="G86" s="273"/>
      <c r="H86" s="274"/>
      <c r="I86" s="275"/>
      <c r="J86" s="274"/>
      <c r="K86" s="274"/>
      <c r="L86" s="276"/>
    </row>
    <row r="87" spans="2:12" ht="24" customHeight="1" thickBot="1">
      <c r="B87" s="222" t="s">
        <v>6</v>
      </c>
      <c r="C87" s="277" t="s">
        <v>299</v>
      </c>
      <c r="D87" s="223"/>
      <c r="E87" s="109" t="s">
        <v>79</v>
      </c>
      <c r="F87" s="110"/>
      <c r="G87" s="278"/>
      <c r="H87" s="224"/>
      <c r="I87" s="279"/>
      <c r="J87" s="280"/>
      <c r="K87" s="225"/>
      <c r="L87" s="281"/>
    </row>
    <row r="88" spans="2:12" ht="24" customHeight="1" thickBot="1">
      <c r="B88" s="226" t="s">
        <v>7</v>
      </c>
      <c r="C88" s="282" t="s">
        <v>300</v>
      </c>
      <c r="D88" s="227"/>
      <c r="E88" s="228" t="s">
        <v>79</v>
      </c>
      <c r="F88" s="229"/>
      <c r="G88" s="283"/>
      <c r="H88" s="284"/>
      <c r="I88" s="285">
        <f>I87+I86</f>
        <v>0</v>
      </c>
      <c r="J88" s="284"/>
      <c r="K88" s="284"/>
      <c r="L88" s="286">
        <f>L87+L86</f>
        <v>0</v>
      </c>
    </row>
    <row r="89" ht="15" thickTop="1"/>
  </sheetData>
  <sheetProtection/>
  <autoFilter ref="E2:E89"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9.140625" style="115" customWidth="1"/>
    <col min="2" max="2" width="13.7109375" style="111" customWidth="1"/>
    <col min="3" max="3" width="74.57421875" style="112" customWidth="1"/>
    <col min="4" max="4" width="10.7109375" style="76" bestFit="1" customWidth="1"/>
    <col min="5" max="5" width="12.28125" style="113" bestFit="1" customWidth="1"/>
    <col min="6" max="6" width="14.00390625" style="114" bestFit="1" customWidth="1"/>
    <col min="7" max="7" width="24.7109375" style="114" customWidth="1"/>
    <col min="8" max="16384" width="9.140625" style="115" customWidth="1"/>
  </cols>
  <sheetData>
    <row r="1" ht="13.5" thickBot="1"/>
    <row r="2" spans="2:7" ht="25.5" customHeight="1" thickBot="1" thickTop="1">
      <c r="B2" s="116" t="s">
        <v>133</v>
      </c>
      <c r="C2" s="117" t="s">
        <v>119</v>
      </c>
      <c r="D2" s="118"/>
      <c r="E2" s="119" t="s">
        <v>79</v>
      </c>
      <c r="F2" s="217" t="s">
        <v>302</v>
      </c>
      <c r="G2" s="218" t="str">
        <f>'Krycí list'!L8</f>
        <v>2018 43                                                               RD Kacanovy</v>
      </c>
    </row>
    <row r="3" ht="14.25" thickBot="1" thickTop="1">
      <c r="E3" s="120" t="s">
        <v>79</v>
      </c>
    </row>
    <row r="4" spans="2:7" ht="18" customHeight="1">
      <c r="B4" s="121" t="s">
        <v>110</v>
      </c>
      <c r="C4" s="122" t="s">
        <v>120</v>
      </c>
      <c r="D4" s="123" t="s">
        <v>111</v>
      </c>
      <c r="E4" s="124" t="s">
        <v>112</v>
      </c>
      <c r="F4" s="125" t="s">
        <v>113</v>
      </c>
      <c r="G4" s="126" t="s">
        <v>114</v>
      </c>
    </row>
    <row r="5" spans="2:7" ht="18" customHeight="1">
      <c r="B5" s="127" t="s">
        <v>64</v>
      </c>
      <c r="C5" s="128" t="s">
        <v>63</v>
      </c>
      <c r="D5" s="129"/>
      <c r="E5" s="130" t="s">
        <v>79</v>
      </c>
      <c r="F5" s="131"/>
      <c r="G5" s="132"/>
    </row>
    <row r="6" spans="2:7" ht="18" customHeight="1">
      <c r="B6" s="141" t="s">
        <v>78</v>
      </c>
      <c r="C6" s="27" t="s">
        <v>121</v>
      </c>
      <c r="D6" s="24" t="s">
        <v>73</v>
      </c>
      <c r="E6" s="142">
        <v>0.1</v>
      </c>
      <c r="F6" s="143"/>
      <c r="G6" s="144"/>
    </row>
    <row r="7" spans="2:7" ht="18" customHeight="1">
      <c r="B7" s="127" t="s">
        <v>82</v>
      </c>
      <c r="C7" s="128" t="s">
        <v>83</v>
      </c>
      <c r="D7" s="129"/>
      <c r="E7" s="130" t="s">
        <v>79</v>
      </c>
      <c r="F7" s="131"/>
      <c r="G7" s="132"/>
    </row>
    <row r="8" spans="2:7" ht="18" customHeight="1">
      <c r="B8" s="145" t="s">
        <v>77</v>
      </c>
      <c r="C8" s="15" t="s">
        <v>84</v>
      </c>
      <c r="D8" s="13" t="s">
        <v>74</v>
      </c>
      <c r="E8" s="138">
        <v>0.5</v>
      </c>
      <c r="F8" s="139"/>
      <c r="G8" s="140"/>
    </row>
    <row r="9" spans="2:7" ht="18" customHeight="1">
      <c r="B9" s="127" t="s">
        <v>85</v>
      </c>
      <c r="C9" s="128" t="s">
        <v>86</v>
      </c>
      <c r="D9" s="129"/>
      <c r="E9" s="130" t="s">
        <v>79</v>
      </c>
      <c r="F9" s="131"/>
      <c r="G9" s="132"/>
    </row>
    <row r="10" spans="2:7" ht="18" customHeight="1">
      <c r="B10" s="133" t="s">
        <v>65</v>
      </c>
      <c r="C10" s="10" t="s">
        <v>87</v>
      </c>
      <c r="D10" s="8" t="s">
        <v>74</v>
      </c>
      <c r="E10" s="134">
        <v>0.3</v>
      </c>
      <c r="F10" s="135"/>
      <c r="G10" s="136"/>
    </row>
    <row r="11" spans="2:7" ht="18" customHeight="1">
      <c r="B11" s="127" t="s">
        <v>88</v>
      </c>
      <c r="C11" s="128" t="s">
        <v>89</v>
      </c>
      <c r="D11" s="129"/>
      <c r="E11" s="130" t="s">
        <v>79</v>
      </c>
      <c r="F11" s="131"/>
      <c r="G11" s="132"/>
    </row>
    <row r="12" spans="2:7" ht="18" customHeight="1">
      <c r="B12" s="145" t="s">
        <v>78</v>
      </c>
      <c r="C12" s="15" t="s">
        <v>323</v>
      </c>
      <c r="D12" s="13" t="s">
        <v>80</v>
      </c>
      <c r="E12" s="138">
        <v>75</v>
      </c>
      <c r="F12" s="139"/>
      <c r="G12" s="140"/>
    </row>
    <row r="13" spans="2:7" ht="18" customHeight="1">
      <c r="B13" s="137" t="s">
        <v>93</v>
      </c>
      <c r="C13" s="15" t="s">
        <v>324</v>
      </c>
      <c r="D13" s="13" t="s">
        <v>80</v>
      </c>
      <c r="E13" s="138">
        <v>21</v>
      </c>
      <c r="F13" s="139"/>
      <c r="G13" s="140"/>
    </row>
    <row r="14" spans="2:7" ht="18" customHeight="1">
      <c r="B14" s="137" t="s">
        <v>72</v>
      </c>
      <c r="C14" s="15" t="s">
        <v>325</v>
      </c>
      <c r="D14" s="13" t="s">
        <v>80</v>
      </c>
      <c r="E14" s="138">
        <v>6</v>
      </c>
      <c r="F14" s="139"/>
      <c r="G14" s="140"/>
    </row>
    <row r="15" spans="2:7" ht="18" customHeight="1">
      <c r="B15" s="127" t="s">
        <v>94</v>
      </c>
      <c r="C15" s="128" t="s">
        <v>95</v>
      </c>
      <c r="D15" s="129"/>
      <c r="E15" s="130" t="s">
        <v>79</v>
      </c>
      <c r="F15" s="131"/>
      <c r="G15" s="132"/>
    </row>
    <row r="16" spans="2:7" ht="18" customHeight="1">
      <c r="B16" s="133" t="s">
        <v>66</v>
      </c>
      <c r="C16" s="10" t="s">
        <v>326</v>
      </c>
      <c r="D16" s="8" t="s">
        <v>81</v>
      </c>
      <c r="E16" s="134">
        <v>1</v>
      </c>
      <c r="F16" s="135"/>
      <c r="G16" s="136"/>
    </row>
    <row r="17" spans="2:7" ht="18" customHeight="1">
      <c r="B17" s="127" t="s">
        <v>96</v>
      </c>
      <c r="C17" s="128" t="s">
        <v>97</v>
      </c>
      <c r="D17" s="129"/>
      <c r="E17" s="130" t="s">
        <v>79</v>
      </c>
      <c r="F17" s="131"/>
      <c r="G17" s="132"/>
    </row>
    <row r="18" spans="2:7" ht="18" customHeight="1">
      <c r="B18" s="145" t="s">
        <v>67</v>
      </c>
      <c r="C18" s="15" t="s">
        <v>98</v>
      </c>
      <c r="D18" s="13" t="s">
        <v>80</v>
      </c>
      <c r="E18" s="138">
        <v>100</v>
      </c>
      <c r="F18" s="139"/>
      <c r="G18" s="140"/>
    </row>
    <row r="19" spans="2:7" ht="18" customHeight="1">
      <c r="B19" s="127" t="s">
        <v>99</v>
      </c>
      <c r="C19" s="128" t="s">
        <v>100</v>
      </c>
      <c r="D19" s="129"/>
      <c r="E19" s="130" t="s">
        <v>79</v>
      </c>
      <c r="F19" s="131"/>
      <c r="G19" s="132"/>
    </row>
    <row r="20" spans="2:7" ht="18" customHeight="1">
      <c r="B20" s="145" t="s">
        <v>76</v>
      </c>
      <c r="C20" s="15" t="s">
        <v>101</v>
      </c>
      <c r="D20" s="13" t="s">
        <v>80</v>
      </c>
      <c r="E20" s="138">
        <v>26</v>
      </c>
      <c r="F20" s="139"/>
      <c r="G20" s="140"/>
    </row>
    <row r="21" spans="2:7" ht="25.5">
      <c r="B21" s="127" t="s">
        <v>102</v>
      </c>
      <c r="C21" s="146" t="s">
        <v>118</v>
      </c>
      <c r="D21" s="129"/>
      <c r="E21" s="130" t="s">
        <v>79</v>
      </c>
      <c r="F21" s="131"/>
      <c r="G21" s="132"/>
    </row>
    <row r="22" spans="2:7" ht="18" customHeight="1">
      <c r="B22" s="145" t="s">
        <v>67</v>
      </c>
      <c r="C22" s="15" t="s">
        <v>103</v>
      </c>
      <c r="D22" s="13" t="s">
        <v>80</v>
      </c>
      <c r="E22" s="138">
        <v>20</v>
      </c>
      <c r="F22" s="139"/>
      <c r="G22" s="140"/>
    </row>
    <row r="23" spans="2:7" ht="18" customHeight="1">
      <c r="B23" s="145" t="s">
        <v>76</v>
      </c>
      <c r="C23" s="15" t="s">
        <v>104</v>
      </c>
      <c r="D23" s="13" t="s">
        <v>80</v>
      </c>
      <c r="E23" s="138">
        <v>6</v>
      </c>
      <c r="F23" s="139"/>
      <c r="G23" s="140"/>
    </row>
    <row r="24" spans="2:7" ht="18" customHeight="1">
      <c r="B24" s="127" t="s">
        <v>105</v>
      </c>
      <c r="C24" s="128" t="s">
        <v>106</v>
      </c>
      <c r="D24" s="129"/>
      <c r="E24" s="130" t="s">
        <v>79</v>
      </c>
      <c r="F24" s="131"/>
      <c r="G24" s="132"/>
    </row>
    <row r="25" spans="2:7" ht="18" customHeight="1">
      <c r="B25" s="145" t="s">
        <v>78</v>
      </c>
      <c r="C25" s="15" t="s">
        <v>90</v>
      </c>
      <c r="D25" s="13" t="s">
        <v>80</v>
      </c>
      <c r="E25" s="138">
        <v>75</v>
      </c>
      <c r="F25" s="139"/>
      <c r="G25" s="140"/>
    </row>
    <row r="26" spans="2:7" ht="18" customHeight="1">
      <c r="B26" s="137" t="s">
        <v>93</v>
      </c>
      <c r="C26" s="15" t="s">
        <v>91</v>
      </c>
      <c r="D26" s="13" t="s">
        <v>80</v>
      </c>
      <c r="E26" s="138">
        <v>21</v>
      </c>
      <c r="F26" s="139"/>
      <c r="G26" s="140"/>
    </row>
    <row r="27" spans="2:7" ht="18" customHeight="1">
      <c r="B27" s="137" t="s">
        <v>72</v>
      </c>
      <c r="C27" s="15" t="s">
        <v>92</v>
      </c>
      <c r="D27" s="13" t="s">
        <v>80</v>
      </c>
      <c r="E27" s="138">
        <v>6</v>
      </c>
      <c r="F27" s="139"/>
      <c r="G27" s="140"/>
    </row>
    <row r="28" spans="2:7" ht="18" customHeight="1">
      <c r="B28" s="127" t="s">
        <v>107</v>
      </c>
      <c r="C28" s="128" t="s">
        <v>108</v>
      </c>
      <c r="D28" s="129"/>
      <c r="E28" s="130" t="s">
        <v>79</v>
      </c>
      <c r="F28" s="131"/>
      <c r="G28" s="132"/>
    </row>
    <row r="29" spans="2:7" ht="18" customHeight="1" thickBot="1">
      <c r="B29" s="145" t="s">
        <v>67</v>
      </c>
      <c r="C29" s="15" t="s">
        <v>109</v>
      </c>
      <c r="D29" s="13" t="s">
        <v>75</v>
      </c>
      <c r="E29" s="138">
        <v>35</v>
      </c>
      <c r="F29" s="139"/>
      <c r="G29" s="140"/>
    </row>
    <row r="30" spans="2:7" ht="24" customHeight="1">
      <c r="B30" s="147" t="s">
        <v>0</v>
      </c>
      <c r="C30" s="148" t="s">
        <v>115</v>
      </c>
      <c r="D30" s="149"/>
      <c r="E30" s="150" t="s">
        <v>79</v>
      </c>
      <c r="F30" s="151"/>
      <c r="G30" s="152"/>
    </row>
    <row r="31" spans="2:7" ht="24" customHeight="1" thickBot="1">
      <c r="B31" s="153" t="s">
        <v>6</v>
      </c>
      <c r="C31" s="154" t="s">
        <v>124</v>
      </c>
      <c r="D31" s="155" t="s">
        <v>117</v>
      </c>
      <c r="E31" s="156">
        <v>0</v>
      </c>
      <c r="F31" s="157"/>
      <c r="G31" s="158"/>
    </row>
    <row r="32" spans="2:7" ht="24" customHeight="1" thickBot="1" thickTop="1">
      <c r="B32" s="159" t="s">
        <v>7</v>
      </c>
      <c r="C32" s="160" t="s">
        <v>116</v>
      </c>
      <c r="D32" s="161"/>
      <c r="E32" s="162" t="s">
        <v>79</v>
      </c>
      <c r="F32" s="163"/>
      <c r="G32" s="164">
        <f>G31+G30</f>
        <v>0</v>
      </c>
    </row>
    <row r="33" ht="13.5" thickTop="1"/>
  </sheetData>
  <sheetProtection/>
  <autoFilter ref="E1:E36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140625" style="1" customWidth="1"/>
    <col min="2" max="2" width="12.421875" style="1" bestFit="1" customWidth="1"/>
    <col min="3" max="3" width="71.421875" style="1" bestFit="1" customWidth="1"/>
    <col min="4" max="4" width="10.7109375" style="1" bestFit="1" customWidth="1"/>
    <col min="5" max="5" width="11.28125" style="1" bestFit="1" customWidth="1"/>
    <col min="6" max="6" width="13.57421875" style="1" bestFit="1" customWidth="1"/>
    <col min="7" max="7" width="24.7109375" style="1" customWidth="1"/>
    <col min="8" max="16384" width="9.140625" style="1" customWidth="1"/>
  </cols>
  <sheetData>
    <row r="1" ht="15" thickBot="1">
      <c r="E1" s="36" t="s">
        <v>79</v>
      </c>
    </row>
    <row r="2" spans="2:7" ht="30">
      <c r="B2" s="165" t="s">
        <v>127</v>
      </c>
      <c r="C2" s="166" t="s">
        <v>132</v>
      </c>
      <c r="D2" s="167"/>
      <c r="E2" s="168" t="s">
        <v>79</v>
      </c>
      <c r="F2" s="169"/>
      <c r="G2" s="170"/>
    </row>
    <row r="3" spans="2:7" ht="19.5" customHeight="1">
      <c r="B3" s="171" t="s">
        <v>39</v>
      </c>
      <c r="C3" s="172" t="s">
        <v>157</v>
      </c>
      <c r="D3" s="173"/>
      <c r="E3" s="174" t="s">
        <v>79</v>
      </c>
      <c r="F3" s="175"/>
      <c r="G3" s="176">
        <f>'Krycí list'!E17+'Krycí list'!E16</f>
        <v>0</v>
      </c>
    </row>
    <row r="4" spans="2:7" ht="19.5" customHeight="1">
      <c r="B4" s="171" t="s">
        <v>129</v>
      </c>
      <c r="C4" s="177" t="s">
        <v>128</v>
      </c>
      <c r="D4" s="173"/>
      <c r="E4" s="174" t="s">
        <v>79</v>
      </c>
      <c r="F4" s="178"/>
      <c r="G4" s="179"/>
    </row>
    <row r="5" spans="2:7" ht="19.5" customHeight="1" thickBot="1">
      <c r="B5" s="180" t="s">
        <v>130</v>
      </c>
      <c r="C5" s="181" t="s">
        <v>126</v>
      </c>
      <c r="D5" s="182" t="s">
        <v>131</v>
      </c>
      <c r="E5" s="183" t="s">
        <v>79</v>
      </c>
      <c r="F5" s="184"/>
      <c r="G5" s="185">
        <f>G4*G3</f>
        <v>0</v>
      </c>
    </row>
    <row r="6" ht="15" thickTop="1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5"/>
  <sheetViews>
    <sheetView workbookViewId="0" topLeftCell="A1">
      <selection activeCell="D19" sqref="D19:I19"/>
    </sheetView>
  </sheetViews>
  <sheetFormatPr defaultColWidth="9.140625" defaultRowHeight="15"/>
  <cols>
    <col min="1" max="2" width="9.140625" style="1" customWidth="1"/>
    <col min="3" max="3" width="11.7109375" style="36" bestFit="1" customWidth="1"/>
    <col min="4" max="4" width="95.140625" style="1" bestFit="1" customWidth="1"/>
    <col min="5" max="5" width="10.7109375" style="1" customWidth="1"/>
    <col min="6" max="6" width="15.57421875" style="1" customWidth="1"/>
    <col min="7" max="8" width="18.7109375" style="1" customWidth="1"/>
    <col min="9" max="9" width="22.140625" style="1" customWidth="1"/>
    <col min="10" max="16384" width="9.140625" style="1" customWidth="1"/>
  </cols>
  <sheetData>
    <row r="1" ht="15" thickBot="1"/>
    <row r="2" spans="3:9" ht="28.5">
      <c r="C2" s="186" t="s">
        <v>139</v>
      </c>
      <c r="D2" s="187" t="s">
        <v>140</v>
      </c>
      <c r="E2" s="219" t="s">
        <v>303</v>
      </c>
      <c r="F2" s="220" t="str">
        <f>'Krycí list'!L8</f>
        <v>2018 43                                                               RD Kacanovy</v>
      </c>
      <c r="G2" s="188" t="s">
        <v>143</v>
      </c>
      <c r="H2" s="189" t="s">
        <v>148</v>
      </c>
      <c r="I2" s="190" t="s">
        <v>146</v>
      </c>
    </row>
    <row r="3" spans="3:9" ht="24" customHeight="1" thickBot="1">
      <c r="C3" s="191" t="s">
        <v>141</v>
      </c>
      <c r="D3" s="192" t="s">
        <v>152</v>
      </c>
      <c r="E3" s="192" t="s">
        <v>145</v>
      </c>
      <c r="F3" s="192" t="s">
        <v>144</v>
      </c>
      <c r="G3" s="104" t="s">
        <v>158</v>
      </c>
      <c r="H3" s="193"/>
      <c r="I3" s="194" t="s">
        <v>147</v>
      </c>
    </row>
    <row r="4" spans="4:9" ht="12" customHeight="1" thickBot="1">
      <c r="D4" s="46"/>
      <c r="E4" s="36"/>
      <c r="F4" s="36" t="s">
        <v>79</v>
      </c>
      <c r="G4" s="36"/>
      <c r="H4" s="195"/>
      <c r="I4" s="36"/>
    </row>
    <row r="5" spans="3:9" ht="24" customHeight="1">
      <c r="C5" s="196" t="s">
        <v>31</v>
      </c>
      <c r="D5" s="197" t="s">
        <v>153</v>
      </c>
      <c r="E5" s="198" t="s">
        <v>288</v>
      </c>
      <c r="F5" s="238">
        <v>0</v>
      </c>
      <c r="G5" s="199"/>
      <c r="H5" s="199"/>
      <c r="I5" s="200"/>
    </row>
    <row r="6" spans="3:9" ht="24" customHeight="1">
      <c r="C6" s="59" t="s">
        <v>32</v>
      </c>
      <c r="D6" s="201" t="s">
        <v>198</v>
      </c>
      <c r="E6" s="61" t="s">
        <v>288</v>
      </c>
      <c r="F6" s="239">
        <v>18</v>
      </c>
      <c r="G6" s="41"/>
      <c r="H6" s="41"/>
      <c r="I6" s="202"/>
    </row>
    <row r="7" spans="3:9" ht="24" customHeight="1">
      <c r="C7" s="59" t="s">
        <v>33</v>
      </c>
      <c r="D7" s="201" t="s">
        <v>199</v>
      </c>
      <c r="E7" s="61" t="s">
        <v>288</v>
      </c>
      <c r="F7" s="239">
        <v>6</v>
      </c>
      <c r="G7" s="41"/>
      <c r="H7" s="41"/>
      <c r="I7" s="202"/>
    </row>
    <row r="8" spans="3:9" ht="24" customHeight="1">
      <c r="C8" s="59" t="s">
        <v>34</v>
      </c>
      <c r="D8" s="201" t="s">
        <v>239</v>
      </c>
      <c r="E8" s="61" t="s">
        <v>288</v>
      </c>
      <c r="F8" s="239">
        <v>4</v>
      </c>
      <c r="G8" s="41"/>
      <c r="H8" s="41"/>
      <c r="I8" s="202"/>
    </row>
    <row r="9" spans="3:9" ht="24" customHeight="1">
      <c r="C9" s="59" t="s">
        <v>35</v>
      </c>
      <c r="D9" s="201" t="s">
        <v>151</v>
      </c>
      <c r="E9" s="61" t="s">
        <v>288</v>
      </c>
      <c r="F9" s="239">
        <v>0</v>
      </c>
      <c r="G9" s="41"/>
      <c r="H9" s="41"/>
      <c r="I9" s="202"/>
    </row>
    <row r="10" spans="3:9" ht="24" customHeight="1">
      <c r="C10" s="59" t="s">
        <v>36</v>
      </c>
      <c r="D10" s="201" t="s">
        <v>196</v>
      </c>
      <c r="E10" s="61" t="s">
        <v>288</v>
      </c>
      <c r="F10" s="239">
        <v>0</v>
      </c>
      <c r="G10" s="41"/>
      <c r="H10" s="41"/>
      <c r="I10" s="202"/>
    </row>
    <row r="11" spans="3:9" ht="24" customHeight="1">
      <c r="C11" s="59" t="s">
        <v>37</v>
      </c>
      <c r="D11" s="201" t="s">
        <v>150</v>
      </c>
      <c r="E11" s="61" t="s">
        <v>288</v>
      </c>
      <c r="F11" s="239">
        <v>14</v>
      </c>
      <c r="G11" s="41"/>
      <c r="H11" s="41"/>
      <c r="I11" s="202"/>
    </row>
    <row r="12" spans="3:9" ht="24" customHeight="1" thickBot="1">
      <c r="C12" s="63" t="s">
        <v>38</v>
      </c>
      <c r="D12" s="203" t="s">
        <v>154</v>
      </c>
      <c r="E12" s="61" t="s">
        <v>288</v>
      </c>
      <c r="F12" s="240">
        <v>0</v>
      </c>
      <c r="G12" s="204"/>
      <c r="H12" s="204"/>
      <c r="I12" s="205"/>
    </row>
    <row r="13" spans="3:9" ht="31.5" customHeight="1" thickBot="1" thickTop="1">
      <c r="C13" s="206" t="s">
        <v>71</v>
      </c>
      <c r="D13" s="207" t="s">
        <v>149</v>
      </c>
      <c r="E13" s="208"/>
      <c r="F13" s="209" t="s">
        <v>79</v>
      </c>
      <c r="G13" s="208"/>
      <c r="H13" s="208"/>
      <c r="I13" s="210">
        <f>SUM(I5:I12)</f>
        <v>0</v>
      </c>
    </row>
    <row r="14" ht="15" thickBot="1"/>
    <row r="15" spans="3:12" ht="21">
      <c r="C15" s="360" t="s">
        <v>177</v>
      </c>
      <c r="D15" s="361"/>
      <c r="E15" s="361"/>
      <c r="F15" s="361"/>
      <c r="G15" s="361"/>
      <c r="H15" s="361"/>
      <c r="I15" s="362"/>
      <c r="J15" s="211"/>
      <c r="K15" s="211"/>
      <c r="L15" s="211"/>
    </row>
    <row r="16" spans="3:12" ht="15.75" customHeight="1">
      <c r="C16" s="231">
        <v>1</v>
      </c>
      <c r="D16" s="363" t="s">
        <v>178</v>
      </c>
      <c r="E16" s="364"/>
      <c r="F16" s="364"/>
      <c r="G16" s="364"/>
      <c r="H16" s="364"/>
      <c r="I16" s="365"/>
      <c r="J16" s="212"/>
      <c r="K16" s="212"/>
      <c r="L16" s="212"/>
    </row>
    <row r="17" spans="3:12" ht="15.75" customHeight="1">
      <c r="C17" s="232">
        <v>2</v>
      </c>
      <c r="D17" s="366" t="s">
        <v>179</v>
      </c>
      <c r="E17" s="367"/>
      <c r="F17" s="367"/>
      <c r="G17" s="367"/>
      <c r="H17" s="367"/>
      <c r="I17" s="368"/>
      <c r="J17" s="212"/>
      <c r="K17" s="212"/>
      <c r="L17" s="212"/>
    </row>
    <row r="18" spans="3:12" ht="15.75" customHeight="1">
      <c r="C18" s="232">
        <v>3</v>
      </c>
      <c r="D18" s="369" t="s">
        <v>180</v>
      </c>
      <c r="E18" s="367"/>
      <c r="F18" s="367"/>
      <c r="G18" s="367"/>
      <c r="H18" s="367"/>
      <c r="I18" s="368"/>
      <c r="J18" s="212"/>
      <c r="K18" s="212"/>
      <c r="L18" s="212"/>
    </row>
    <row r="19" spans="3:12" ht="15.75" customHeight="1">
      <c r="C19" s="232">
        <v>4</v>
      </c>
      <c r="D19" s="369" t="s">
        <v>181</v>
      </c>
      <c r="E19" s="367"/>
      <c r="F19" s="367"/>
      <c r="G19" s="367"/>
      <c r="H19" s="367"/>
      <c r="I19" s="368"/>
      <c r="J19" s="212"/>
      <c r="K19" s="212"/>
      <c r="L19" s="212"/>
    </row>
    <row r="20" spans="3:12" ht="15.75" customHeight="1">
      <c r="C20" s="232">
        <v>5</v>
      </c>
      <c r="D20" s="369" t="s">
        <v>182</v>
      </c>
      <c r="E20" s="367"/>
      <c r="F20" s="367"/>
      <c r="G20" s="367"/>
      <c r="H20" s="367"/>
      <c r="I20" s="368"/>
      <c r="J20" s="212"/>
      <c r="K20" s="212"/>
      <c r="L20" s="212"/>
    </row>
    <row r="21" spans="3:12" ht="15.75" customHeight="1">
      <c r="C21" s="232">
        <v>6</v>
      </c>
      <c r="D21" s="369" t="s">
        <v>183</v>
      </c>
      <c r="E21" s="367"/>
      <c r="F21" s="367"/>
      <c r="G21" s="367"/>
      <c r="H21" s="367"/>
      <c r="I21" s="368"/>
      <c r="J21" s="212"/>
      <c r="K21" s="212"/>
      <c r="L21" s="212"/>
    </row>
    <row r="22" spans="3:12" ht="15.75" customHeight="1">
      <c r="C22" s="232">
        <v>7</v>
      </c>
      <c r="D22" s="366" t="s">
        <v>184</v>
      </c>
      <c r="E22" s="367"/>
      <c r="F22" s="367"/>
      <c r="G22" s="367"/>
      <c r="H22" s="367"/>
      <c r="I22" s="368"/>
      <c r="J22" s="212"/>
      <c r="K22" s="212"/>
      <c r="L22" s="212"/>
    </row>
    <row r="23" spans="3:12" ht="15">
      <c r="C23" s="232">
        <v>8</v>
      </c>
      <c r="D23" s="369" t="s">
        <v>185</v>
      </c>
      <c r="E23" s="367"/>
      <c r="F23" s="367"/>
      <c r="G23" s="367"/>
      <c r="H23" s="367"/>
      <c r="I23" s="368"/>
      <c r="J23" s="212"/>
      <c r="K23" s="212"/>
      <c r="L23" s="212"/>
    </row>
    <row r="24" spans="3:12" ht="31.5" customHeight="1">
      <c r="C24" s="232">
        <v>9</v>
      </c>
      <c r="D24" s="366" t="s">
        <v>186</v>
      </c>
      <c r="E24" s="367"/>
      <c r="F24" s="367"/>
      <c r="G24" s="367"/>
      <c r="H24" s="367"/>
      <c r="I24" s="368"/>
      <c r="J24" s="212"/>
      <c r="K24" s="212"/>
      <c r="L24" s="212"/>
    </row>
    <row r="25" spans="3:12" ht="15.75" customHeight="1">
      <c r="C25" s="232">
        <v>10</v>
      </c>
      <c r="D25" s="366" t="s">
        <v>187</v>
      </c>
      <c r="E25" s="367"/>
      <c r="F25" s="367"/>
      <c r="G25" s="367"/>
      <c r="H25" s="367"/>
      <c r="I25" s="368"/>
      <c r="J25" s="212"/>
      <c r="K25" s="212"/>
      <c r="L25" s="212"/>
    </row>
    <row r="26" spans="3:12" ht="15.75" customHeight="1">
      <c r="C26" s="232">
        <v>11</v>
      </c>
      <c r="D26" s="366" t="s">
        <v>188</v>
      </c>
      <c r="E26" s="367"/>
      <c r="F26" s="367"/>
      <c r="G26" s="367"/>
      <c r="H26" s="367"/>
      <c r="I26" s="368"/>
      <c r="J26" s="212"/>
      <c r="K26" s="212"/>
      <c r="L26" s="212"/>
    </row>
    <row r="27" spans="3:12" ht="15.75" customHeight="1">
      <c r="C27" s="232">
        <v>12</v>
      </c>
      <c r="D27" s="366" t="s">
        <v>189</v>
      </c>
      <c r="E27" s="367"/>
      <c r="F27" s="367"/>
      <c r="G27" s="367"/>
      <c r="H27" s="367"/>
      <c r="I27" s="368"/>
      <c r="J27" s="212"/>
      <c r="K27" s="212"/>
      <c r="L27" s="212"/>
    </row>
    <row r="28" spans="3:12" ht="31.5" customHeight="1">
      <c r="C28" s="232">
        <v>13</v>
      </c>
      <c r="D28" s="366" t="s">
        <v>190</v>
      </c>
      <c r="E28" s="367"/>
      <c r="F28" s="367"/>
      <c r="G28" s="367"/>
      <c r="H28" s="367"/>
      <c r="I28" s="368"/>
      <c r="J28" s="212"/>
      <c r="K28" s="212"/>
      <c r="L28" s="212"/>
    </row>
    <row r="29" spans="3:12" ht="15.75" customHeight="1">
      <c r="C29" s="232">
        <v>14</v>
      </c>
      <c r="D29" s="366" t="s">
        <v>191</v>
      </c>
      <c r="E29" s="367"/>
      <c r="F29" s="367"/>
      <c r="G29" s="367"/>
      <c r="H29" s="367"/>
      <c r="I29" s="368"/>
      <c r="J29" s="212"/>
      <c r="K29" s="212"/>
      <c r="L29" s="212"/>
    </row>
    <row r="30" spans="3:12" ht="15.75" customHeight="1">
      <c r="C30" s="233">
        <v>15</v>
      </c>
      <c r="D30" s="366" t="s">
        <v>192</v>
      </c>
      <c r="E30" s="367"/>
      <c r="F30" s="367"/>
      <c r="G30" s="367"/>
      <c r="H30" s="367"/>
      <c r="I30" s="368"/>
      <c r="J30" s="212"/>
      <c r="K30" s="212"/>
      <c r="L30" s="212"/>
    </row>
    <row r="31" spans="3:12" ht="15.75" customHeight="1">
      <c r="C31" s="232">
        <v>16</v>
      </c>
      <c r="D31" s="366" t="s">
        <v>193</v>
      </c>
      <c r="E31" s="367"/>
      <c r="F31" s="367"/>
      <c r="G31" s="367"/>
      <c r="H31" s="367"/>
      <c r="I31" s="368"/>
      <c r="J31" s="212"/>
      <c r="K31" s="212"/>
      <c r="L31" s="212"/>
    </row>
    <row r="32" spans="3:12" ht="15.75" customHeight="1">
      <c r="C32" s="232">
        <v>17</v>
      </c>
      <c r="D32" s="366" t="s">
        <v>194</v>
      </c>
      <c r="E32" s="367"/>
      <c r="F32" s="367"/>
      <c r="G32" s="367"/>
      <c r="H32" s="367"/>
      <c r="I32" s="368"/>
      <c r="J32" s="212"/>
      <c r="K32" s="212"/>
      <c r="L32" s="212"/>
    </row>
    <row r="33" spans="3:12" ht="49.5" customHeight="1">
      <c r="C33" s="236">
        <v>18</v>
      </c>
      <c r="D33" s="370" t="s">
        <v>195</v>
      </c>
      <c r="E33" s="371"/>
      <c r="F33" s="371"/>
      <c r="G33" s="371"/>
      <c r="H33" s="371"/>
      <c r="I33" s="372"/>
      <c r="J33" s="212"/>
      <c r="K33" s="212"/>
      <c r="L33" s="212"/>
    </row>
    <row r="34" spans="3:12" ht="49.5" customHeight="1" thickBot="1">
      <c r="C34" s="234">
        <v>19</v>
      </c>
      <c r="D34" s="370"/>
      <c r="E34" s="371"/>
      <c r="F34" s="371"/>
      <c r="G34" s="371"/>
      <c r="H34" s="371"/>
      <c r="I34" s="372"/>
      <c r="J34" s="212"/>
      <c r="K34" s="212"/>
      <c r="L34" s="212"/>
    </row>
    <row r="35" spans="3:12" ht="36" customHeight="1" thickBot="1" thickTop="1">
      <c r="C35" s="235">
        <v>20</v>
      </c>
      <c r="D35" s="373" t="s">
        <v>307</v>
      </c>
      <c r="E35" s="374"/>
      <c r="F35" s="374"/>
      <c r="G35" s="374"/>
      <c r="H35" s="374"/>
      <c r="I35" s="375"/>
      <c r="J35" s="212"/>
      <c r="K35" s="212"/>
      <c r="L35" s="212"/>
    </row>
  </sheetData>
  <sheetProtection/>
  <mergeCells count="21">
    <mergeCell ref="D34:I34"/>
    <mergeCell ref="D35:I35"/>
    <mergeCell ref="D29:I29"/>
    <mergeCell ref="D30:I30"/>
    <mergeCell ref="D23:I23"/>
    <mergeCell ref="D24:I24"/>
    <mergeCell ref="D33:I33"/>
    <mergeCell ref="D31:I31"/>
    <mergeCell ref="D32:I32"/>
    <mergeCell ref="D22:I22"/>
    <mergeCell ref="D27:I27"/>
    <mergeCell ref="D28:I28"/>
    <mergeCell ref="D20:I20"/>
    <mergeCell ref="D26:I26"/>
    <mergeCell ref="D25:I25"/>
    <mergeCell ref="C15:I15"/>
    <mergeCell ref="D16:I16"/>
    <mergeCell ref="D17:I17"/>
    <mergeCell ref="D18:I18"/>
    <mergeCell ref="D19:I19"/>
    <mergeCell ref="D21:I2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Myšák</dc:creator>
  <cp:keywords/>
  <dc:description/>
  <cp:lastModifiedBy>Jaroslav Myšák</cp:lastModifiedBy>
  <cp:lastPrinted>2018-11-01T13:14:46Z</cp:lastPrinted>
  <dcterms:created xsi:type="dcterms:W3CDTF">2014-01-02T08:56:20Z</dcterms:created>
  <dcterms:modified xsi:type="dcterms:W3CDTF">2018-11-02T06:40:08Z</dcterms:modified>
  <cp:category/>
  <cp:version/>
  <cp:contentType/>
  <cp:contentStatus/>
</cp:coreProperties>
</file>